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0\отчет на 01.01.2021\"/>
    </mc:Choice>
  </mc:AlternateContent>
  <xr:revisionPtr revIDLastSave="0" documentId="8_{E76DC015-DDBA-40C8-A380-59FD2DC553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6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42" i="2"/>
  <c r="F19" i="6" l="1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D142" i="2" l="1"/>
  <c r="F19" i="3" l="1"/>
  <c r="F18" i="3" s="1"/>
  <c r="E23" i="3"/>
  <c r="E21" i="3"/>
  <c r="E20" i="3" s="1"/>
  <c r="E19" i="3" s="1"/>
  <c r="E18" i="3" s="1"/>
  <c r="E12" i="3" s="1"/>
  <c r="D24" i="3"/>
  <c r="D23" i="3"/>
  <c r="D20" i="3"/>
  <c r="D21" i="3"/>
  <c r="D22" i="3"/>
  <c r="E13" i="2"/>
  <c r="D13" i="2"/>
  <c r="E15" i="2"/>
  <c r="F13" i="2"/>
  <c r="E123" i="2"/>
  <c r="D123" i="2"/>
  <c r="D122" i="2" s="1"/>
  <c r="D130" i="2"/>
  <c r="D129" i="2" s="1"/>
  <c r="E126" i="2"/>
  <c r="E125" i="2" s="1"/>
  <c r="E124" i="2" s="1"/>
  <c r="D125" i="2"/>
  <c r="E122" i="2"/>
  <c r="D108" i="2"/>
  <c r="D109" i="2"/>
  <c r="F109" i="2" s="1"/>
  <c r="E93" i="2"/>
  <c r="E98" i="2"/>
  <c r="F98" i="2" s="1"/>
  <c r="D98" i="2"/>
  <c r="D93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4" i="2"/>
  <c r="F95" i="2"/>
  <c r="F96" i="2"/>
  <c r="F97" i="2"/>
  <c r="F99" i="2"/>
  <c r="F100" i="2"/>
  <c r="F101" i="2"/>
  <c r="F102" i="2"/>
  <c r="F103" i="2"/>
  <c r="F104" i="2"/>
  <c r="F105" i="2"/>
  <c r="F106" i="2"/>
  <c r="F107" i="2"/>
  <c r="F108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7" i="2"/>
  <c r="F130" i="2"/>
  <c r="F131" i="2"/>
  <c r="F132" i="2"/>
  <c r="F133" i="2"/>
  <c r="F134" i="2"/>
  <c r="F135" i="2"/>
  <c r="F136" i="2"/>
  <c r="F137" i="2"/>
  <c r="F138" i="2"/>
  <c r="F139" i="2"/>
  <c r="F140" i="2"/>
  <c r="F122" i="2" l="1"/>
  <c r="F123" i="2"/>
  <c r="D128" i="2"/>
  <c r="F128" i="2" s="1"/>
  <c r="F129" i="2"/>
  <c r="F126" i="2"/>
  <c r="F125" i="2"/>
  <c r="D124" i="2"/>
  <c r="F124" i="2"/>
  <c r="D15" i="2"/>
  <c r="F15" i="2" s="1"/>
  <c r="F93" i="2"/>
</calcChain>
</file>

<file path=xl/sharedStrings.xml><?xml version="1.0" encoding="utf-8"?>
<sst xmlns="http://schemas.openxmlformats.org/spreadsheetml/2006/main" count="754" uniqueCount="430">
  <si>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</si>
  <si>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</si>
  <si>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</si>
  <si>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</si>
  <si>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</si>
  <si>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</si>
  <si>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</si>
  <si>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</si>
  <si>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</si>
  <si>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</si>
  <si>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</si>
  <si>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</si>
  <si>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</si>
  <si>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</si>
  <si>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</si>
  <si>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</si>
  <si>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</si>
  <si>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</si>
  <si>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</si>
  <si>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</si>
  <si>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</si>
  <si>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</si>
  <si>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</si>
  <si>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</si>
  <si>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</si>
  <si>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</si>
  <si>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</si>
  <si>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</si>
  <si>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</si>
  <si>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</si>
  <si>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</si>
  <si>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</si>
  <si>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</si>
  <si>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</si>
  <si>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</si>
  <si>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</si>
  <si>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</si>
  <si>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</si>
  <si>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</si>
  <si>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</si>
  <si>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</si>
  <si>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</si>
  <si>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</si>
  <si>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</si>
  <si>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</si>
  <si>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</si>
  <si>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</si>
  <si>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</si>
  <si>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</si>
  <si>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</si>
  <si>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</si>
  <si>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</si>
  <si>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</si>
  <si>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</si>
  <si>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</si>
  <si>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</si>
  <si>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</si>
  <si>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</si>
  <si>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</si>
  <si>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</si>
  <si>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</si>
  <si>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</si>
  <si>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</si>
  <si>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</si>
  <si>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</si>
  <si>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</si>
  <si>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</si>
  <si>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</si>
  <si>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</si>
  <si>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</si>
  <si>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</si>
  <si>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</si>
  <si>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</si>
  <si>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</si>
  <si>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</si>
  <si>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</si>
  <si>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</si>
  <si>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</si>
  <si>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</si>
  <si>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</si>
  <si>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</si>
  <si>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</si>
  <si>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</si>
  <si>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</si>
  <si>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</si>
  <si>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</si>
  <si>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</si>
  <si>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</si>
  <si>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</si>
  <si>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</si>
  <si>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</si>
  <si>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</si>
  <si>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</si>
  <si>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</si>
  <si>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</si>
  <si>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</si>
  <si>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</si>
  <si>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</si>
  <si>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</si>
  <si>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</si>
  <si>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</si>
  <si>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</si>
  <si>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</si>
  <si>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</si>
  <si>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</si>
  <si>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</si>
  <si>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</si>
  <si>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</si>
  <si>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</si>
  <si>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</si>
  <si>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</si>
  <si>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</si>
  <si>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</si>
  <si>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</si>
  <si>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</si>
  <si>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</si>
  <si>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</si>
  <si>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</si>
  <si>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</si>
  <si>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</si>
  <si>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</si>
  <si>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</si>
  <si>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</si>
  <si>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</si>
  <si>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</si>
  <si>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</si>
  <si>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</si>
  <si>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</si>
  <si>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</si>
  <si>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</si>
  <si>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</si>
  <si>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</si>
  <si>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</si>
  <si>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</si>
  <si>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</si>
  <si>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</si>
  <si>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</si>
  <si>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</si>
  <si>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</si>
  <si>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</si>
  <si>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</si>
  <si>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</si>
  <si>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</si>
  <si>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</si>
  <si>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</si>
  <si>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</si>
  <si>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</si>
  <si>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</si>
  <si>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</si>
  <si>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</si>
  <si>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</si>
  <si>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</si>
  <si>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</si>
  <si>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</si>
  <si>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</si>
  <si>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</si>
  <si>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</si>
  <si>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</si>
  <si>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</si>
  <si>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</si>
  <si>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</si>
  <si>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</si>
  <si>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</si>
  <si>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</si>
  <si>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</si>
  <si>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</si>
  <si>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</si>
  <si>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</si>
  <si>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</si>
  <si>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</si>
  <si>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</si>
  <si>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</si>
  <si>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</si>
  <si>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</si>
  <si>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</si>
  <si>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</si>
  <si>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</si>
  <si>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</si>
  <si>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</si>
  <si>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</si>
  <si>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</si>
  <si>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</si>
  <si>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</si>
  <si>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</si>
  <si>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</si>
  <si>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</si>
  <si>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</si>
  <si>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</si>
  <si>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</si>
  <si>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"Энергоэффективность и развитие энергетики"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</si>
  <si>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</si>
  <si>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</si>
  <si>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</si>
  <si>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</si>
  <si>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</si>
  <si>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</si>
  <si>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</si>
  <si>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</si>
  <si>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</si>
  <si>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</si>
  <si>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</si>
  <si>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</si>
  <si>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</si>
  <si>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</si>
  <si>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</si>
  <si>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</si>
  <si>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</si>
  <si>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</si>
  <si>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</si>
  <si>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</si>
  <si>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</si>
  <si>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</si>
  <si>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</si>
  <si>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</si>
  <si>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</si>
  <si>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</si>
  <si>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951 0104 1310028670 000 </t>
  </si>
  <si>
    <t xml:space="preserve">951 0104 1310028670 240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</si>
  <si>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</si>
  <si>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951 0104 1310028670 243 </t>
  </si>
  <si>
    <t xml:space="preserve">951 0104 1310028770 000 </t>
  </si>
  <si>
    <t xml:space="preserve">951 0104 1310028770 240 </t>
  </si>
  <si>
    <t xml:space="preserve">951 0104 1310028770 244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</si>
  <si>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</si>
  <si>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</si>
  <si>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</si>
  <si>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</si>
  <si>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</si>
  <si>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</si>
  <si>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</si>
  <si>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</si>
  <si>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</si>
  <si>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</si>
  <si>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</si>
  <si>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</si>
  <si>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</si>
  <si>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</si>
  <si>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</si>
  <si>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</si>
  <si>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</si>
  <si>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</si>
  <si>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</si>
  <si>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</si>
  <si>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</si>
  <si>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</si>
  <si>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</si>
  <si>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</si>
  <si>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</si>
  <si>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</si>
  <si>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</si>
  <si>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</si>
  <si>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</si>
  <si>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</si>
  <si>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</si>
  <si>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</si>
  <si>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</si>
  <si>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</si>
  <si>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</si>
  <si>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</si>
  <si>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</si>
  <si>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</si>
  <si>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</si>
  <si>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</si>
  <si>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</si>
  <si>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</si>
  <si>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</si>
  <si>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</si>
  <si>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</si>
  <si>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</si>
  <si>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</si>
  <si>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</si>
  <si>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</si>
  <si>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</si>
  <si>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</si>
  <si>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</si>
  <si>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</si>
  <si>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</si>
  <si>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</si>
  <si>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</si>
  <si>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</si>
  <si>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</si>
  <si>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</si>
  <si>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</si>
  <si>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дружин в рамках подпрограммы "Профилактики терроризма и экстремизма в сельском поселении"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</si>
  <si>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</si>
  <si>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</si>
  <si>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</si>
  <si>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</si>
  <si>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</si>
  <si>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</si>
  <si>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</si>
  <si>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</si>
  <si>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</si>
  <si>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</si>
  <si>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</si>
  <si>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</si>
  <si>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</si>
  <si>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</si>
  <si>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</si>
  <si>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</si>
  <si>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</si>
  <si>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</si>
  <si>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</si>
  <si>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</si>
  <si>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</si>
  <si>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</si>
  <si>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</si>
  <si>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</si>
  <si>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</si>
  <si>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</si>
  <si>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</si>
  <si>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</si>
  <si>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</si>
  <si>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</si>
  <si>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</si>
  <si>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</si>
  <si>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</si>
  <si>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</si>
  <si>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</si>
  <si>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</si>
  <si>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</si>
  <si>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</si>
  <si>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</si>
  <si>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</si>
  <si>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</si>
  <si>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</si>
  <si>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</si>
  <si>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</si>
  <si>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</si>
  <si>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</si>
  <si>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</si>
  <si>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951 0503 0910028520 244 </t>
  </si>
  <si>
    <t>Расходы на установку новых светильников в рамках подпрограммы "Прочее благоустройство" муниципальной программы "Благоустройство территории"</t>
  </si>
  <si>
    <t xml:space="preserve">951 0503 0910028940 000 </t>
  </si>
  <si>
    <t xml:space="preserve">951 0503 0910028940 240 </t>
  </si>
  <si>
    <t xml:space="preserve">951 0503 0910028940 244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</si>
  <si>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</si>
  <si>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</si>
  <si>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</si>
  <si>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</si>
  <si>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</si>
  <si>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</si>
  <si>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</si>
  <si>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</si>
  <si>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</si>
  <si>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</si>
  <si>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</si>
  <si>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</si>
  <si>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</si>
  <si>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</si>
  <si>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</si>
  <si>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</si>
  <si>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</si>
  <si>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</si>
  <si>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</si>
  <si>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</si>
  <si>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</si>
  <si>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</si>
  <si>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</si>
  <si>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</si>
  <si>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реализацию проектов инициативного бюджетирования в рамках подпрограммы "Развитие культуры" муниципальной программы "Развитие культуры"</t>
  </si>
  <si>
    <t xml:space="preserve">951 0801 10100S4640 000 </t>
  </si>
  <si>
    <t xml:space="preserve">951 0801 10100S4640 610 </t>
  </si>
  <si>
    <t xml:space="preserve">951 0801 10100S4640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</si>
  <si>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</si>
  <si>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</si>
  <si>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</si>
  <si>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</si>
  <si>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</si>
  <si>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</si>
  <si>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</si>
  <si>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</si>
  <si>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</si>
  <si>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</si>
  <si>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</si>
  <si>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</si>
  <si>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</si>
  <si>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</si>
  <si>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</si>
  <si>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</si>
  <si>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</si>
  <si>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</si>
  <si>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</si>
  <si>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</si>
  <si>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</si>
  <si>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</si>
  <si>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</si>
  <si>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</si>
  <si>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</si>
  <si>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</si>
  <si>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</si>
  <si>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</si>
  <si>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</si>
  <si>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</si>
  <si>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</si>
  <si>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</si>
  <si>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</si>
  <si>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</si>
  <si>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</si>
  <si>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</si>
  <si>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</si>
  <si>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</si>
  <si>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</si>
  <si>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</si>
  <si>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</si>
  <si>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</si>
  <si>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</si>
  <si>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</si>
  <si>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</si>
  <si>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</si>
  <si>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</si>
  <si>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</si>
  <si>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</si>
  <si>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</si>
  <si>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</si>
  <si>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</si>
  <si>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</si>
  <si>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</si>
  <si>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</si>
  <si>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</si>
  <si>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</si>
  <si>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</si>
  <si>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</si>
  <si>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</si>
  <si>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</si>
  <si>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</si>
  <si>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</si>
  <si>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</si>
  <si>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"13" января 2021 года</t>
  </si>
  <si>
    <t>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</si>
</sst>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left" wrapText="1"/>
    </xf>
    <xf numFmtId="165" fontId="2" fillId="0" borderId="31" xfId="0" applyNumberFormat="1" applyFont="1" applyBorder="1" applyAlignment="1">
      <alignment horizontal="left" wrapText="1"/>
    </xf>
    <xf numFmtId="4" fontId="2" fillId="0" borderId="30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/>
    <xf numFmtId="49" fontId="2" fillId="0" borderId="7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2727D41-923A-4309-816C-FBC31EDCEC5A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4A96FB4-CEB8-4457-9D13-6E90F98E4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302C295-AFC8-4892-999B-9427A5BC51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D0C060A-2E1F-4672-9F26-6175F4C58D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A495597-025B-45F3-9807-D8C151100B4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6AC8952-AF0F-4738-B67D-6D98F0DB80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Н.П.</a:t>
            </a:r>
            <a:r>
              <a:rPr lang="ru-RU" baseline="0"/>
              <a:t> Горностаев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F0ACC44-731A-40A7-A960-601293F993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E385E5E-B4C8-440D-9DDB-604C630CF9E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3E1F0D-4B21-4B66-9EAD-887A0846F9D2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7D208AB-EF95-4BC9-8156-BFD24158C1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CFB2D5D-4987-4B4A-8D2C-BE2B681B14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334C357-FA1A-4D75-9444-91FB644903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6CB4E1E-53BE-479C-923B-4E485F6EB70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8C6313A-8BCF-48EB-9022-D8B2B46A7B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DF1B0DC-79B7-411B-8B59-7A7473C700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AFB044D-666A-4794-87AD-210D9F75EA8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1E59BFF-CAA8-49DA-B1C9-D9A5BB196579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BFFFA9C-39D5-4D73-8182-12564E6976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4DFEEED-64C2-45A9-8D3E-454F8EA39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50D79D4-CBCE-47BE-8310-4B9D71659C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2F8E282-CCFE-4D56-BF86-A7B53E2160A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C01E73E-4775-4455-8DC8-1768F550F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E83D5F7-527D-4ABF-92ED-93699DAA05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C2AED18-E69C-4631-BFBB-34B7A99E353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3FA8-43D4-4C5F-8EE8-4DDA3A126D65}">
  <sheetPr>
    <pageSetUpPr fitToPage="1"/>
  </sheetPr>
  <dimension ref="A1:F9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108"/>
      <c r="F1" s="108"/>
    </row>
    <row r="2" spans="1:6" ht="16.899999999999999" customHeight="1" thickBot="1" x14ac:dyDescent="0.3">
      <c r="A2" s="110" t="s">
        <v>0</v>
      </c>
      <c r="B2" s="110"/>
      <c r="C2" s="110"/>
      <c r="D2" s="110"/>
      <c r="E2" s="95"/>
      <c r="F2" s="107" t="s">
        <v>1</v>
      </c>
    </row>
    <row r="3" spans="1:6" x14ac:dyDescent="0.2">
      <c r="A3" s="106"/>
      <c r="B3" s="106"/>
      <c r="C3" s="106"/>
      <c r="D3" s="106"/>
      <c r="E3" s="105" t="s">
        <v>2</v>
      </c>
      <c r="F3" s="104" t="s">
        <v>3</v>
      </c>
    </row>
    <row r="4" spans="1:6" x14ac:dyDescent="0.2">
      <c r="A4" s="111" t="s">
        <v>429</v>
      </c>
      <c r="B4" s="111"/>
      <c r="C4" s="111"/>
      <c r="D4" s="111"/>
      <c r="E4" s="95" t="s">
        <v>4</v>
      </c>
      <c r="F4" s="103" t="s">
        <v>5</v>
      </c>
    </row>
    <row r="5" spans="1:6" x14ac:dyDescent="0.2">
      <c r="A5" s="102"/>
      <c r="B5" s="102"/>
      <c r="C5" s="102"/>
      <c r="D5" s="102"/>
      <c r="E5" s="95" t="s">
        <v>6</v>
      </c>
      <c r="F5" s="101" t="s">
        <v>17</v>
      </c>
    </row>
    <row r="6" spans="1:6" x14ac:dyDescent="0.2">
      <c r="A6" s="98" t="s">
        <v>7</v>
      </c>
      <c r="B6" s="112" t="s">
        <v>14</v>
      </c>
      <c r="C6" s="113"/>
      <c r="D6" s="113"/>
      <c r="E6" s="95" t="s">
        <v>8</v>
      </c>
      <c r="F6" s="101" t="s">
        <v>18</v>
      </c>
    </row>
    <row r="7" spans="1:6" x14ac:dyDescent="0.2">
      <c r="A7" s="98" t="s">
        <v>9</v>
      </c>
      <c r="B7" s="114" t="s">
        <v>15</v>
      </c>
      <c r="C7" s="114"/>
      <c r="D7" s="114"/>
      <c r="E7" s="95" t="s">
        <v>10</v>
      </c>
      <c r="F7" s="100" t="s">
        <v>19</v>
      </c>
    </row>
    <row r="8" spans="1:6" x14ac:dyDescent="0.2">
      <c r="A8" s="98" t="s">
        <v>11</v>
      </c>
      <c r="B8" s="98"/>
      <c r="C8" s="98"/>
      <c r="D8" s="96"/>
      <c r="E8" s="95"/>
      <c r="F8" s="99"/>
    </row>
    <row r="9" spans="1:6" ht="13.5" thickBot="1" x14ac:dyDescent="0.25">
      <c r="A9" s="98" t="s">
        <v>16</v>
      </c>
      <c r="B9" s="98"/>
      <c r="C9" s="97"/>
      <c r="D9" s="96"/>
      <c r="E9" s="95" t="s">
        <v>12</v>
      </c>
      <c r="F9" s="94" t="s">
        <v>13</v>
      </c>
    </row>
    <row r="10" spans="1:6" ht="20.25" customHeight="1" thickBot="1" x14ac:dyDescent="0.3">
      <c r="A10" s="110" t="s">
        <v>20</v>
      </c>
      <c r="B10" s="110"/>
      <c r="C10" s="110"/>
      <c r="D10" s="110"/>
      <c r="E10" s="109"/>
      <c r="F10" s="93"/>
    </row>
    <row r="11" spans="1:6" ht="4.1500000000000004" customHeight="1" x14ac:dyDescent="0.2">
      <c r="A11" s="124" t="s">
        <v>21</v>
      </c>
      <c r="B11" s="121" t="s">
        <v>22</v>
      </c>
      <c r="C11" s="121" t="s">
        <v>23</v>
      </c>
      <c r="D11" s="118" t="s">
        <v>24</v>
      </c>
      <c r="E11" s="118" t="s">
        <v>25</v>
      </c>
      <c r="F11" s="115" t="s">
        <v>26</v>
      </c>
    </row>
    <row r="12" spans="1:6" ht="3.6" customHeight="1" x14ac:dyDescent="0.2">
      <c r="A12" s="125"/>
      <c r="B12" s="122"/>
      <c r="C12" s="122"/>
      <c r="D12" s="119"/>
      <c r="E12" s="119"/>
      <c r="F12" s="116"/>
    </row>
    <row r="13" spans="1:6" ht="3" customHeight="1" x14ac:dyDescent="0.2">
      <c r="A13" s="125"/>
      <c r="B13" s="122"/>
      <c r="C13" s="122"/>
      <c r="D13" s="119"/>
      <c r="E13" s="119"/>
      <c r="F13" s="116"/>
    </row>
    <row r="14" spans="1:6" ht="3" customHeight="1" x14ac:dyDescent="0.2">
      <c r="A14" s="125"/>
      <c r="B14" s="122"/>
      <c r="C14" s="122"/>
      <c r="D14" s="119"/>
      <c r="E14" s="119"/>
      <c r="F14" s="116"/>
    </row>
    <row r="15" spans="1:6" ht="3" customHeight="1" x14ac:dyDescent="0.2">
      <c r="A15" s="125"/>
      <c r="B15" s="122"/>
      <c r="C15" s="122"/>
      <c r="D15" s="119"/>
      <c r="E15" s="119"/>
      <c r="F15" s="116"/>
    </row>
    <row r="16" spans="1:6" ht="3" customHeight="1" x14ac:dyDescent="0.2">
      <c r="A16" s="125"/>
      <c r="B16" s="122"/>
      <c r="C16" s="122"/>
      <c r="D16" s="119"/>
      <c r="E16" s="119"/>
      <c r="F16" s="116"/>
    </row>
    <row r="17" spans="1:6" ht="23.45" customHeight="1" x14ac:dyDescent="0.2">
      <c r="A17" s="126"/>
      <c r="B17" s="123"/>
      <c r="C17" s="123"/>
      <c r="D17" s="120"/>
      <c r="E17" s="120"/>
      <c r="F17" s="117"/>
    </row>
    <row r="18" spans="1:6" ht="12.6" customHeight="1" thickBot="1" x14ac:dyDescent="0.25">
      <c r="A18" s="92">
        <v>1</v>
      </c>
      <c r="B18" s="91">
        <v>2</v>
      </c>
      <c r="C18" s="90">
        <v>3</v>
      </c>
      <c r="D18" s="89" t="s">
        <v>27</v>
      </c>
      <c r="E18" s="88" t="s">
        <v>28</v>
      </c>
      <c r="F18" s="87" t="s">
        <v>29</v>
      </c>
    </row>
    <row r="19" spans="1:6" x14ac:dyDescent="0.2">
      <c r="A19" s="86" t="s">
        <v>30</v>
      </c>
      <c r="B19" s="85" t="s">
        <v>31</v>
      </c>
      <c r="C19" s="84" t="s">
        <v>32</v>
      </c>
      <c r="D19" s="82">
        <v>16054000</v>
      </c>
      <c r="E19" s="83">
        <v>16356648.960000001</v>
      </c>
      <c r="F19" s="82" t="str">
        <f>IF(OR(D19="-",IF(E19="-",0,E19)&gt;=IF(D19="-",0,D19)),"-",IF(D19="-",0,D19)-IF(E19="-",0,E19))</f>
        <v>-</v>
      </c>
    </row>
    <row r="20" spans="1:6" x14ac:dyDescent="0.2">
      <c r="A20" s="81" t="s">
        <v>33</v>
      </c>
      <c r="B20" s="80"/>
      <c r="C20" s="79"/>
      <c r="D20" s="78"/>
      <c r="E20" s="78"/>
      <c r="F20" s="77"/>
    </row>
    <row r="21" spans="1:6" x14ac:dyDescent="0.2">
      <c r="A21" s="75" t="s">
        <v>34</v>
      </c>
      <c r="B21" s="74" t="s">
        <v>31</v>
      </c>
      <c r="C21" s="73" t="s">
        <v>35</v>
      </c>
      <c r="D21" s="72">
        <v>7113100</v>
      </c>
      <c r="E21" s="72">
        <v>7415765.7199999997</v>
      </c>
      <c r="F21" s="71" t="str">
        <f t="shared" ref="F21:F52" si="0">IF(OR(D21="-",IF(E21="-",0,E21)&gt;=IF(D21="-",0,D21)),"-",IF(D21="-",0,D21)-IF(E21="-",0,E21))</f>
        <v>-</v>
      </c>
    </row>
    <row r="22" spans="1:6" x14ac:dyDescent="0.2">
      <c r="A22" s="75" t="s">
        <v>36</v>
      </c>
      <c r="B22" s="74" t="s">
        <v>31</v>
      </c>
      <c r="C22" s="73" t="s">
        <v>37</v>
      </c>
      <c r="D22" s="72">
        <v>963000</v>
      </c>
      <c r="E22" s="72">
        <v>1501385.66</v>
      </c>
      <c r="F22" s="71" t="str">
        <f t="shared" si="0"/>
        <v>-</v>
      </c>
    </row>
    <row r="23" spans="1:6" x14ac:dyDescent="0.2">
      <c r="A23" s="75" t="s">
        <v>38</v>
      </c>
      <c r="B23" s="74" t="s">
        <v>31</v>
      </c>
      <c r="C23" s="73" t="s">
        <v>39</v>
      </c>
      <c r="D23" s="72">
        <v>963000</v>
      </c>
      <c r="E23" s="72">
        <v>1501385.66</v>
      </c>
      <c r="F23" s="71" t="str">
        <f t="shared" si="0"/>
        <v>-</v>
      </c>
    </row>
    <row r="24" spans="1:6" ht="73.7" customHeight="1" x14ac:dyDescent="0.2">
      <c r="A24" s="76" t="s">
        <v>40</v>
      </c>
      <c r="B24" s="74" t="s">
        <v>31</v>
      </c>
      <c r="C24" s="73" t="s">
        <v>41</v>
      </c>
      <c r="D24" s="72">
        <v>963000</v>
      </c>
      <c r="E24" s="72">
        <v>1471571.26</v>
      </c>
      <c r="F24" s="71" t="str">
        <f t="shared" si="0"/>
        <v>-</v>
      </c>
    </row>
    <row r="25" spans="1:6" ht="93.75" customHeight="1" x14ac:dyDescent="0.2">
      <c r="A25" s="76" t="s">
        <v>42</v>
      </c>
      <c r="B25" s="74" t="s">
        <v>31</v>
      </c>
      <c r="C25" s="73" t="s">
        <v>43</v>
      </c>
      <c r="D25" s="72" t="s">
        <v>44</v>
      </c>
      <c r="E25" s="72">
        <v>1468850.52</v>
      </c>
      <c r="F25" s="71" t="str">
        <f t="shared" si="0"/>
        <v>-</v>
      </c>
    </row>
    <row r="26" spans="1:6" ht="71.25" customHeight="1" x14ac:dyDescent="0.2">
      <c r="A26" s="76" t="s">
        <v>45</v>
      </c>
      <c r="B26" s="74" t="s">
        <v>31</v>
      </c>
      <c r="C26" s="73" t="s">
        <v>46</v>
      </c>
      <c r="D26" s="72" t="s">
        <v>44</v>
      </c>
      <c r="E26" s="72">
        <v>983.89</v>
      </c>
      <c r="F26" s="71" t="str">
        <f t="shared" si="0"/>
        <v>-</v>
      </c>
    </row>
    <row r="27" spans="1:6" ht="96.75" customHeight="1" x14ac:dyDescent="0.2">
      <c r="A27" s="76" t="s">
        <v>47</v>
      </c>
      <c r="B27" s="74" t="s">
        <v>31</v>
      </c>
      <c r="C27" s="73" t="s">
        <v>48</v>
      </c>
      <c r="D27" s="72" t="s">
        <v>44</v>
      </c>
      <c r="E27" s="72">
        <v>1736.85</v>
      </c>
      <c r="F27" s="71" t="str">
        <f t="shared" si="0"/>
        <v>-</v>
      </c>
    </row>
    <row r="28" spans="1:6" ht="94.5" customHeight="1" x14ac:dyDescent="0.2">
      <c r="A28" s="76" t="s">
        <v>49</v>
      </c>
      <c r="B28" s="74" t="s">
        <v>31</v>
      </c>
      <c r="C28" s="73" t="s">
        <v>50</v>
      </c>
      <c r="D28" s="72" t="s">
        <v>44</v>
      </c>
      <c r="E28" s="72">
        <v>3728.22</v>
      </c>
      <c r="F28" s="71" t="str">
        <f t="shared" si="0"/>
        <v>-</v>
      </c>
    </row>
    <row r="29" spans="1:6" ht="123.75" customHeight="1" x14ac:dyDescent="0.2">
      <c r="A29" s="76" t="s">
        <v>51</v>
      </c>
      <c r="B29" s="74" t="s">
        <v>31</v>
      </c>
      <c r="C29" s="73" t="s">
        <v>52</v>
      </c>
      <c r="D29" s="72" t="s">
        <v>44</v>
      </c>
      <c r="E29" s="72">
        <v>3728.22</v>
      </c>
      <c r="F29" s="71" t="str">
        <f t="shared" si="0"/>
        <v>-</v>
      </c>
    </row>
    <row r="30" spans="1:6" ht="49.15" customHeight="1" x14ac:dyDescent="0.2">
      <c r="A30" s="75" t="s">
        <v>53</v>
      </c>
      <c r="B30" s="74" t="s">
        <v>31</v>
      </c>
      <c r="C30" s="73" t="s">
        <v>54</v>
      </c>
      <c r="D30" s="72" t="s">
        <v>44</v>
      </c>
      <c r="E30" s="72">
        <v>26086.18</v>
      </c>
      <c r="F30" s="71" t="str">
        <f t="shared" si="0"/>
        <v>-</v>
      </c>
    </row>
    <row r="31" spans="1:6" ht="73.7" customHeight="1" x14ac:dyDescent="0.2">
      <c r="A31" s="75" t="s">
        <v>55</v>
      </c>
      <c r="B31" s="74" t="s">
        <v>31</v>
      </c>
      <c r="C31" s="73" t="s">
        <v>56</v>
      </c>
      <c r="D31" s="72" t="s">
        <v>44</v>
      </c>
      <c r="E31" s="72">
        <v>13731.14</v>
      </c>
      <c r="F31" s="71" t="str">
        <f t="shared" si="0"/>
        <v>-</v>
      </c>
    </row>
    <row r="32" spans="1:6" ht="49.15" customHeight="1" x14ac:dyDescent="0.2">
      <c r="A32" s="75" t="s">
        <v>57</v>
      </c>
      <c r="B32" s="74" t="s">
        <v>31</v>
      </c>
      <c r="C32" s="73" t="s">
        <v>58</v>
      </c>
      <c r="D32" s="72" t="s">
        <v>44</v>
      </c>
      <c r="E32" s="72">
        <v>12289.79</v>
      </c>
      <c r="F32" s="71" t="str">
        <f t="shared" si="0"/>
        <v>-</v>
      </c>
    </row>
    <row r="33" spans="1:6" ht="71.25" customHeight="1" x14ac:dyDescent="0.2">
      <c r="A33" s="75" t="s">
        <v>59</v>
      </c>
      <c r="B33" s="74" t="s">
        <v>31</v>
      </c>
      <c r="C33" s="73" t="s">
        <v>60</v>
      </c>
      <c r="D33" s="72" t="s">
        <v>44</v>
      </c>
      <c r="E33" s="72">
        <v>65.25</v>
      </c>
      <c r="F33" s="71" t="str">
        <f t="shared" si="0"/>
        <v>-</v>
      </c>
    </row>
    <row r="34" spans="1:6" x14ac:dyDescent="0.2">
      <c r="A34" s="75" t="s">
        <v>61</v>
      </c>
      <c r="B34" s="74" t="s">
        <v>31</v>
      </c>
      <c r="C34" s="73" t="s">
        <v>62</v>
      </c>
      <c r="D34" s="72">
        <v>15000</v>
      </c>
      <c r="E34" s="72">
        <v>14926.62</v>
      </c>
      <c r="F34" s="71">
        <f t="shared" si="0"/>
        <v>73.3799999999992</v>
      </c>
    </row>
    <row r="35" spans="1:6" x14ac:dyDescent="0.2">
      <c r="A35" s="75" t="s">
        <v>63</v>
      </c>
      <c r="B35" s="74" t="s">
        <v>31</v>
      </c>
      <c r="C35" s="73" t="s">
        <v>64</v>
      </c>
      <c r="D35" s="72">
        <v>15000</v>
      </c>
      <c r="E35" s="72">
        <v>14926.62</v>
      </c>
      <c r="F35" s="71">
        <f t="shared" si="0"/>
        <v>73.3799999999992</v>
      </c>
    </row>
    <row r="36" spans="1:6" x14ac:dyDescent="0.2">
      <c r="A36" s="75" t="s">
        <v>63</v>
      </c>
      <c r="B36" s="74" t="s">
        <v>31</v>
      </c>
      <c r="C36" s="73" t="s">
        <v>65</v>
      </c>
      <c r="D36" s="72">
        <v>15000</v>
      </c>
      <c r="E36" s="72">
        <v>14926.62</v>
      </c>
      <c r="F36" s="71">
        <f t="shared" si="0"/>
        <v>73.3799999999992</v>
      </c>
    </row>
    <row r="37" spans="1:6" ht="49.15" customHeight="1" x14ac:dyDescent="0.2">
      <c r="A37" s="75" t="s">
        <v>66</v>
      </c>
      <c r="B37" s="74" t="s">
        <v>31</v>
      </c>
      <c r="C37" s="73" t="s">
        <v>67</v>
      </c>
      <c r="D37" s="72" t="s">
        <v>44</v>
      </c>
      <c r="E37" s="72">
        <v>14829.2</v>
      </c>
      <c r="F37" s="71" t="str">
        <f t="shared" si="0"/>
        <v>-</v>
      </c>
    </row>
    <row r="38" spans="1:6" ht="24.6" customHeight="1" x14ac:dyDescent="0.2">
      <c r="A38" s="75" t="s">
        <v>68</v>
      </c>
      <c r="B38" s="74" t="s">
        <v>31</v>
      </c>
      <c r="C38" s="73" t="s">
        <v>69</v>
      </c>
      <c r="D38" s="72" t="s">
        <v>44</v>
      </c>
      <c r="E38" s="72">
        <v>97.42</v>
      </c>
      <c r="F38" s="71" t="str">
        <f t="shared" si="0"/>
        <v>-</v>
      </c>
    </row>
    <row r="39" spans="1:6" x14ac:dyDescent="0.2">
      <c r="A39" s="75" t="s">
        <v>70</v>
      </c>
      <c r="B39" s="74" t="s">
        <v>31</v>
      </c>
      <c r="C39" s="73" t="s">
        <v>71</v>
      </c>
      <c r="D39" s="72">
        <v>5946000</v>
      </c>
      <c r="E39" s="72">
        <v>5719470.1500000004</v>
      </c>
      <c r="F39" s="71">
        <f t="shared" si="0"/>
        <v>226529.84999999963</v>
      </c>
    </row>
    <row r="40" spans="1:6" x14ac:dyDescent="0.2">
      <c r="A40" s="75" t="s">
        <v>72</v>
      </c>
      <c r="B40" s="74" t="s">
        <v>31</v>
      </c>
      <c r="C40" s="73" t="s">
        <v>73</v>
      </c>
      <c r="D40" s="72">
        <v>397700</v>
      </c>
      <c r="E40" s="72">
        <v>745154.09</v>
      </c>
      <c r="F40" s="71" t="str">
        <f t="shared" si="0"/>
        <v>-</v>
      </c>
    </row>
    <row r="41" spans="1:6" ht="39.75" customHeight="1" x14ac:dyDescent="0.2">
      <c r="A41" s="75" t="s">
        <v>74</v>
      </c>
      <c r="B41" s="74" t="s">
        <v>31</v>
      </c>
      <c r="C41" s="73" t="s">
        <v>75</v>
      </c>
      <c r="D41" s="72">
        <v>397700</v>
      </c>
      <c r="E41" s="72">
        <v>745154.09</v>
      </c>
      <c r="F41" s="71" t="str">
        <f t="shared" si="0"/>
        <v>-</v>
      </c>
    </row>
    <row r="42" spans="1:6" ht="73.7" customHeight="1" x14ac:dyDescent="0.2">
      <c r="A42" s="75" t="s">
        <v>76</v>
      </c>
      <c r="B42" s="74" t="s">
        <v>31</v>
      </c>
      <c r="C42" s="73" t="s">
        <v>77</v>
      </c>
      <c r="D42" s="72" t="s">
        <v>44</v>
      </c>
      <c r="E42" s="72">
        <v>740308.95</v>
      </c>
      <c r="F42" s="71" t="str">
        <f t="shared" si="0"/>
        <v>-</v>
      </c>
    </row>
    <row r="43" spans="1:6" ht="51" customHeight="1" x14ac:dyDescent="0.2">
      <c r="A43" s="75" t="s">
        <v>78</v>
      </c>
      <c r="B43" s="74" t="s">
        <v>31</v>
      </c>
      <c r="C43" s="73" t="s">
        <v>79</v>
      </c>
      <c r="D43" s="72" t="s">
        <v>44</v>
      </c>
      <c r="E43" s="72">
        <v>4845.1400000000003</v>
      </c>
      <c r="F43" s="71" t="str">
        <f t="shared" si="0"/>
        <v>-</v>
      </c>
    </row>
    <row r="44" spans="1:6" x14ac:dyDescent="0.2">
      <c r="A44" s="75" t="s">
        <v>80</v>
      </c>
      <c r="B44" s="74" t="s">
        <v>31</v>
      </c>
      <c r="C44" s="73" t="s">
        <v>81</v>
      </c>
      <c r="D44" s="72">
        <v>5548300</v>
      </c>
      <c r="E44" s="72">
        <v>4974316.0599999996</v>
      </c>
      <c r="F44" s="71">
        <f t="shared" si="0"/>
        <v>573983.94000000041</v>
      </c>
    </row>
    <row r="45" spans="1:6" x14ac:dyDescent="0.2">
      <c r="A45" s="75" t="s">
        <v>82</v>
      </c>
      <c r="B45" s="74" t="s">
        <v>31</v>
      </c>
      <c r="C45" s="73" t="s">
        <v>83</v>
      </c>
      <c r="D45" s="72">
        <v>805700</v>
      </c>
      <c r="E45" s="72">
        <v>832464.3</v>
      </c>
      <c r="F45" s="71" t="str">
        <f t="shared" si="0"/>
        <v>-</v>
      </c>
    </row>
    <row r="46" spans="1:6" ht="36.950000000000003" customHeight="1" x14ac:dyDescent="0.2">
      <c r="A46" s="75" t="s">
        <v>84</v>
      </c>
      <c r="B46" s="74" t="s">
        <v>31</v>
      </c>
      <c r="C46" s="73" t="s">
        <v>85</v>
      </c>
      <c r="D46" s="72">
        <v>805700</v>
      </c>
      <c r="E46" s="72">
        <v>832464.3</v>
      </c>
      <c r="F46" s="71" t="str">
        <f t="shared" si="0"/>
        <v>-</v>
      </c>
    </row>
    <row r="47" spans="1:6" ht="61.5" customHeight="1" x14ac:dyDescent="0.2">
      <c r="A47" s="75" t="s">
        <v>86</v>
      </c>
      <c r="B47" s="74" t="s">
        <v>31</v>
      </c>
      <c r="C47" s="73" t="s">
        <v>87</v>
      </c>
      <c r="D47" s="72" t="s">
        <v>44</v>
      </c>
      <c r="E47" s="72">
        <v>829530</v>
      </c>
      <c r="F47" s="71" t="str">
        <f t="shared" si="0"/>
        <v>-</v>
      </c>
    </row>
    <row r="48" spans="1:6" ht="39" customHeight="1" x14ac:dyDescent="0.2">
      <c r="A48" s="75" t="s">
        <v>88</v>
      </c>
      <c r="B48" s="74" t="s">
        <v>31</v>
      </c>
      <c r="C48" s="73" t="s">
        <v>89</v>
      </c>
      <c r="D48" s="72" t="s">
        <v>44</v>
      </c>
      <c r="E48" s="72">
        <v>2884.3</v>
      </c>
      <c r="F48" s="71" t="str">
        <f t="shared" si="0"/>
        <v>-</v>
      </c>
    </row>
    <row r="49" spans="1:6" ht="60" customHeight="1" x14ac:dyDescent="0.2">
      <c r="A49" s="75" t="s">
        <v>90</v>
      </c>
      <c r="B49" s="74" t="s">
        <v>31</v>
      </c>
      <c r="C49" s="73" t="s">
        <v>91</v>
      </c>
      <c r="D49" s="72" t="s">
        <v>44</v>
      </c>
      <c r="E49" s="72">
        <v>50</v>
      </c>
      <c r="F49" s="71" t="str">
        <f t="shared" si="0"/>
        <v>-</v>
      </c>
    </row>
    <row r="50" spans="1:6" x14ac:dyDescent="0.2">
      <c r="A50" s="75" t="s">
        <v>92</v>
      </c>
      <c r="B50" s="74" t="s">
        <v>31</v>
      </c>
      <c r="C50" s="73" t="s">
        <v>93</v>
      </c>
      <c r="D50" s="72">
        <v>4742600</v>
      </c>
      <c r="E50" s="72">
        <v>4141851.76</v>
      </c>
      <c r="F50" s="71">
        <f t="shared" si="0"/>
        <v>600748.24000000022</v>
      </c>
    </row>
    <row r="51" spans="1:6" ht="36.950000000000003" customHeight="1" x14ac:dyDescent="0.2">
      <c r="A51" s="75" t="s">
        <v>94</v>
      </c>
      <c r="B51" s="74" t="s">
        <v>31</v>
      </c>
      <c r="C51" s="73" t="s">
        <v>95</v>
      </c>
      <c r="D51" s="72">
        <v>4742600</v>
      </c>
      <c r="E51" s="72">
        <v>4141851.76</v>
      </c>
      <c r="F51" s="71">
        <f t="shared" si="0"/>
        <v>600748.24000000022</v>
      </c>
    </row>
    <row r="52" spans="1:6" ht="61.5" customHeight="1" x14ac:dyDescent="0.2">
      <c r="A52" s="75" t="s">
        <v>96</v>
      </c>
      <c r="B52" s="74" t="s">
        <v>31</v>
      </c>
      <c r="C52" s="73" t="s">
        <v>97</v>
      </c>
      <c r="D52" s="72" t="s">
        <v>44</v>
      </c>
      <c r="E52" s="72">
        <v>4112086.59</v>
      </c>
      <c r="F52" s="71" t="str">
        <f t="shared" si="0"/>
        <v>-</v>
      </c>
    </row>
    <row r="53" spans="1:6" ht="49.15" customHeight="1" x14ac:dyDescent="0.2">
      <c r="A53" s="75" t="s">
        <v>98</v>
      </c>
      <c r="B53" s="74" t="s">
        <v>31</v>
      </c>
      <c r="C53" s="73" t="s">
        <v>99</v>
      </c>
      <c r="D53" s="72" t="s">
        <v>44</v>
      </c>
      <c r="E53" s="72">
        <v>29728.97</v>
      </c>
      <c r="F53" s="71" t="str">
        <f t="shared" ref="F53:F84" si="1">IF(OR(D53="-",IF(E53="-",0,E53)&gt;=IF(D53="-",0,D53)),"-",IF(D53="-",0,D53)-IF(E53="-",0,E53))</f>
        <v>-</v>
      </c>
    </row>
    <row r="54" spans="1:6" ht="62.25" customHeight="1" x14ac:dyDescent="0.2">
      <c r="A54" s="75" t="s">
        <v>100</v>
      </c>
      <c r="B54" s="74" t="s">
        <v>31</v>
      </c>
      <c r="C54" s="73" t="s">
        <v>101</v>
      </c>
      <c r="D54" s="72" t="s">
        <v>44</v>
      </c>
      <c r="E54" s="72">
        <v>36.200000000000003</v>
      </c>
      <c r="F54" s="71" t="str">
        <f t="shared" si="1"/>
        <v>-</v>
      </c>
    </row>
    <row r="55" spans="1:6" x14ac:dyDescent="0.2">
      <c r="A55" s="75" t="s">
        <v>102</v>
      </c>
      <c r="B55" s="74" t="s">
        <v>31</v>
      </c>
      <c r="C55" s="73" t="s">
        <v>103</v>
      </c>
      <c r="D55" s="72">
        <v>21900</v>
      </c>
      <c r="E55" s="72">
        <v>21900</v>
      </c>
      <c r="F55" s="71" t="str">
        <f t="shared" si="1"/>
        <v>-</v>
      </c>
    </row>
    <row r="56" spans="1:6" ht="36.75" customHeight="1" x14ac:dyDescent="0.2">
      <c r="A56" s="75" t="s">
        <v>104</v>
      </c>
      <c r="B56" s="74" t="s">
        <v>31</v>
      </c>
      <c r="C56" s="73" t="s">
        <v>105</v>
      </c>
      <c r="D56" s="72">
        <v>21900</v>
      </c>
      <c r="E56" s="72">
        <v>21900</v>
      </c>
      <c r="F56" s="71" t="str">
        <f t="shared" si="1"/>
        <v>-</v>
      </c>
    </row>
    <row r="57" spans="1:6" ht="62.25" customHeight="1" x14ac:dyDescent="0.2">
      <c r="A57" s="75" t="s">
        <v>106</v>
      </c>
      <c r="B57" s="74" t="s">
        <v>31</v>
      </c>
      <c r="C57" s="73" t="s">
        <v>107</v>
      </c>
      <c r="D57" s="72">
        <v>21900</v>
      </c>
      <c r="E57" s="72">
        <v>21900</v>
      </c>
      <c r="F57" s="71" t="str">
        <f t="shared" si="1"/>
        <v>-</v>
      </c>
    </row>
    <row r="58" spans="1:6" ht="91.5" customHeight="1" x14ac:dyDescent="0.2">
      <c r="A58" s="76" t="s">
        <v>108</v>
      </c>
      <c r="B58" s="74" t="s">
        <v>31</v>
      </c>
      <c r="C58" s="73" t="s">
        <v>109</v>
      </c>
      <c r="D58" s="72" t="s">
        <v>44</v>
      </c>
      <c r="E58" s="72">
        <v>21900</v>
      </c>
      <c r="F58" s="71" t="str">
        <f t="shared" si="1"/>
        <v>-</v>
      </c>
    </row>
    <row r="59" spans="1:6" ht="36.950000000000003" customHeight="1" x14ac:dyDescent="0.2">
      <c r="A59" s="75" t="s">
        <v>110</v>
      </c>
      <c r="B59" s="74" t="s">
        <v>31</v>
      </c>
      <c r="C59" s="73" t="s">
        <v>111</v>
      </c>
      <c r="D59" s="72">
        <v>163600</v>
      </c>
      <c r="E59" s="72">
        <v>154791.60999999999</v>
      </c>
      <c r="F59" s="71">
        <f t="shared" si="1"/>
        <v>8808.390000000014</v>
      </c>
    </row>
    <row r="60" spans="1:6" ht="70.5" customHeight="1" x14ac:dyDescent="0.2">
      <c r="A60" s="76" t="s">
        <v>112</v>
      </c>
      <c r="B60" s="74" t="s">
        <v>31</v>
      </c>
      <c r="C60" s="73" t="s">
        <v>113</v>
      </c>
      <c r="D60" s="72">
        <v>153200</v>
      </c>
      <c r="E60" s="72">
        <v>144438.75</v>
      </c>
      <c r="F60" s="71">
        <f t="shared" si="1"/>
        <v>8761.25</v>
      </c>
    </row>
    <row r="61" spans="1:6" ht="69.75" customHeight="1" x14ac:dyDescent="0.2">
      <c r="A61" s="76" t="s">
        <v>114</v>
      </c>
      <c r="B61" s="74" t="s">
        <v>31</v>
      </c>
      <c r="C61" s="73" t="s">
        <v>115</v>
      </c>
      <c r="D61" s="72">
        <v>11800</v>
      </c>
      <c r="E61" s="72">
        <v>12523.33</v>
      </c>
      <c r="F61" s="71" t="str">
        <f t="shared" si="1"/>
        <v>-</v>
      </c>
    </row>
    <row r="62" spans="1:6" ht="73.7" customHeight="1" x14ac:dyDescent="0.2">
      <c r="A62" s="75" t="s">
        <v>116</v>
      </c>
      <c r="B62" s="74" t="s">
        <v>31</v>
      </c>
      <c r="C62" s="73" t="s">
        <v>117</v>
      </c>
      <c r="D62" s="72">
        <v>11800</v>
      </c>
      <c r="E62" s="72">
        <v>12523.33</v>
      </c>
      <c r="F62" s="71" t="str">
        <f t="shared" si="1"/>
        <v>-</v>
      </c>
    </row>
    <row r="63" spans="1:6" ht="86.1" customHeight="1" x14ac:dyDescent="0.2">
      <c r="A63" s="76" t="s">
        <v>118</v>
      </c>
      <c r="B63" s="74" t="s">
        <v>31</v>
      </c>
      <c r="C63" s="73" t="s">
        <v>119</v>
      </c>
      <c r="D63" s="72">
        <v>141400</v>
      </c>
      <c r="E63" s="72">
        <v>131915.42000000001</v>
      </c>
      <c r="F63" s="71">
        <f t="shared" si="1"/>
        <v>9484.5799999999872</v>
      </c>
    </row>
    <row r="64" spans="1:6" ht="60.75" customHeight="1" x14ac:dyDescent="0.2">
      <c r="A64" s="75" t="s">
        <v>120</v>
      </c>
      <c r="B64" s="74" t="s">
        <v>31</v>
      </c>
      <c r="C64" s="73" t="s">
        <v>121</v>
      </c>
      <c r="D64" s="72">
        <v>141400</v>
      </c>
      <c r="E64" s="72">
        <v>131915.42000000001</v>
      </c>
      <c r="F64" s="71">
        <f t="shared" si="1"/>
        <v>9484.5799999999872</v>
      </c>
    </row>
    <row r="65" spans="1:6" ht="72.75" customHeight="1" x14ac:dyDescent="0.2">
      <c r="A65" s="76" t="s">
        <v>122</v>
      </c>
      <c r="B65" s="74" t="s">
        <v>31</v>
      </c>
      <c r="C65" s="73" t="s">
        <v>123</v>
      </c>
      <c r="D65" s="72">
        <v>10400</v>
      </c>
      <c r="E65" s="72">
        <v>10352.86</v>
      </c>
      <c r="F65" s="71">
        <f t="shared" si="1"/>
        <v>47.139999999999418</v>
      </c>
    </row>
    <row r="66" spans="1:6" ht="72" customHeight="1" x14ac:dyDescent="0.2">
      <c r="A66" s="76" t="s">
        <v>124</v>
      </c>
      <c r="B66" s="74" t="s">
        <v>31</v>
      </c>
      <c r="C66" s="73" t="s">
        <v>125</v>
      </c>
      <c r="D66" s="72">
        <v>10400</v>
      </c>
      <c r="E66" s="72">
        <v>10352.86</v>
      </c>
      <c r="F66" s="71">
        <f t="shared" si="1"/>
        <v>47.139999999999418</v>
      </c>
    </row>
    <row r="67" spans="1:6" ht="73.7" customHeight="1" x14ac:dyDescent="0.2">
      <c r="A67" s="75" t="s">
        <v>126</v>
      </c>
      <c r="B67" s="74" t="s">
        <v>31</v>
      </c>
      <c r="C67" s="73" t="s">
        <v>127</v>
      </c>
      <c r="D67" s="72">
        <v>10400</v>
      </c>
      <c r="E67" s="72">
        <v>10352.86</v>
      </c>
      <c r="F67" s="71">
        <f t="shared" si="1"/>
        <v>47.139999999999418</v>
      </c>
    </row>
    <row r="68" spans="1:6" ht="24.6" customHeight="1" x14ac:dyDescent="0.2">
      <c r="A68" s="75" t="s">
        <v>128</v>
      </c>
      <c r="B68" s="74" t="s">
        <v>31</v>
      </c>
      <c r="C68" s="73" t="s">
        <v>129</v>
      </c>
      <c r="D68" s="72">
        <v>3600</v>
      </c>
      <c r="E68" s="72">
        <v>3557.15</v>
      </c>
      <c r="F68" s="71">
        <f t="shared" si="1"/>
        <v>42.849999999999909</v>
      </c>
    </row>
    <row r="69" spans="1:6" x14ac:dyDescent="0.2">
      <c r="A69" s="75" t="s">
        <v>130</v>
      </c>
      <c r="B69" s="74" t="s">
        <v>31</v>
      </c>
      <c r="C69" s="73" t="s">
        <v>131</v>
      </c>
      <c r="D69" s="72">
        <v>3600</v>
      </c>
      <c r="E69" s="72">
        <v>3557.15</v>
      </c>
      <c r="F69" s="71">
        <f t="shared" si="1"/>
        <v>42.849999999999909</v>
      </c>
    </row>
    <row r="70" spans="1:6" ht="24.6" customHeight="1" x14ac:dyDescent="0.2">
      <c r="A70" s="75" t="s">
        <v>132</v>
      </c>
      <c r="B70" s="74" t="s">
        <v>31</v>
      </c>
      <c r="C70" s="73" t="s">
        <v>133</v>
      </c>
      <c r="D70" s="72">
        <v>3600</v>
      </c>
      <c r="E70" s="72">
        <v>3557.15</v>
      </c>
      <c r="F70" s="71">
        <f t="shared" si="1"/>
        <v>42.849999999999909</v>
      </c>
    </row>
    <row r="71" spans="1:6" ht="24.6" customHeight="1" x14ac:dyDescent="0.2">
      <c r="A71" s="75" t="s">
        <v>134</v>
      </c>
      <c r="B71" s="74" t="s">
        <v>31</v>
      </c>
      <c r="C71" s="73" t="s">
        <v>135</v>
      </c>
      <c r="D71" s="72">
        <v>3600</v>
      </c>
      <c r="E71" s="72">
        <v>3557.15</v>
      </c>
      <c r="F71" s="71">
        <f t="shared" si="1"/>
        <v>42.849999999999909</v>
      </c>
    </row>
    <row r="72" spans="1:6" x14ac:dyDescent="0.2">
      <c r="A72" s="75" t="s">
        <v>136</v>
      </c>
      <c r="B72" s="74" t="s">
        <v>31</v>
      </c>
      <c r="C72" s="73" t="s">
        <v>137</v>
      </c>
      <c r="D72" s="72" t="s">
        <v>44</v>
      </c>
      <c r="E72" s="72">
        <v>-265.47000000000003</v>
      </c>
      <c r="F72" s="71" t="str">
        <f t="shared" si="1"/>
        <v>-</v>
      </c>
    </row>
    <row r="73" spans="1:6" x14ac:dyDescent="0.2">
      <c r="A73" s="75" t="s">
        <v>138</v>
      </c>
      <c r="B73" s="74" t="s">
        <v>31</v>
      </c>
      <c r="C73" s="73" t="s">
        <v>139</v>
      </c>
      <c r="D73" s="72" t="s">
        <v>44</v>
      </c>
      <c r="E73" s="72">
        <v>-265.47000000000003</v>
      </c>
      <c r="F73" s="71" t="str">
        <f t="shared" si="1"/>
        <v>-</v>
      </c>
    </row>
    <row r="74" spans="1:6" ht="24.6" customHeight="1" x14ac:dyDescent="0.2">
      <c r="A74" s="75" t="s">
        <v>140</v>
      </c>
      <c r="B74" s="74" t="s">
        <v>31</v>
      </c>
      <c r="C74" s="73" t="s">
        <v>141</v>
      </c>
      <c r="D74" s="72" t="s">
        <v>44</v>
      </c>
      <c r="E74" s="72">
        <v>-265.47000000000003</v>
      </c>
      <c r="F74" s="71" t="str">
        <f t="shared" si="1"/>
        <v>-</v>
      </c>
    </row>
    <row r="75" spans="1:6" x14ac:dyDescent="0.2">
      <c r="A75" s="75" t="s">
        <v>142</v>
      </c>
      <c r="B75" s="74" t="s">
        <v>31</v>
      </c>
      <c r="C75" s="73" t="s">
        <v>143</v>
      </c>
      <c r="D75" s="72">
        <v>8940900</v>
      </c>
      <c r="E75" s="72">
        <v>8940883.2400000002</v>
      </c>
      <c r="F75" s="71">
        <f t="shared" si="1"/>
        <v>16.759999999776483</v>
      </c>
    </row>
    <row r="76" spans="1:6" ht="36.950000000000003" customHeight="1" x14ac:dyDescent="0.2">
      <c r="A76" s="75" t="s">
        <v>144</v>
      </c>
      <c r="B76" s="74" t="s">
        <v>31</v>
      </c>
      <c r="C76" s="73" t="s">
        <v>145</v>
      </c>
      <c r="D76" s="72">
        <v>8920900</v>
      </c>
      <c r="E76" s="72">
        <v>8920883.2400000002</v>
      </c>
      <c r="F76" s="71">
        <f t="shared" si="1"/>
        <v>16.759999999776483</v>
      </c>
    </row>
    <row r="77" spans="1:6" ht="24.6" customHeight="1" x14ac:dyDescent="0.2">
      <c r="A77" s="75" t="s">
        <v>146</v>
      </c>
      <c r="B77" s="74" t="s">
        <v>31</v>
      </c>
      <c r="C77" s="73" t="s">
        <v>147</v>
      </c>
      <c r="D77" s="72">
        <v>3095600</v>
      </c>
      <c r="E77" s="72">
        <v>3095600</v>
      </c>
      <c r="F77" s="71" t="str">
        <f t="shared" si="1"/>
        <v>-</v>
      </c>
    </row>
    <row r="78" spans="1:6" ht="24.6" customHeight="1" x14ac:dyDescent="0.2">
      <c r="A78" s="75" t="s">
        <v>148</v>
      </c>
      <c r="B78" s="74" t="s">
        <v>31</v>
      </c>
      <c r="C78" s="73" t="s">
        <v>149</v>
      </c>
      <c r="D78" s="72">
        <v>3095600</v>
      </c>
      <c r="E78" s="72">
        <v>3095600</v>
      </c>
      <c r="F78" s="71" t="str">
        <f t="shared" si="1"/>
        <v>-</v>
      </c>
    </row>
    <row r="79" spans="1:6" ht="36.950000000000003" customHeight="1" x14ac:dyDescent="0.2">
      <c r="A79" s="75" t="s">
        <v>150</v>
      </c>
      <c r="B79" s="74" t="s">
        <v>31</v>
      </c>
      <c r="C79" s="73" t="s">
        <v>151</v>
      </c>
      <c r="D79" s="72">
        <v>3095600</v>
      </c>
      <c r="E79" s="72">
        <v>3095600</v>
      </c>
      <c r="F79" s="71" t="str">
        <f t="shared" si="1"/>
        <v>-</v>
      </c>
    </row>
    <row r="80" spans="1:6" ht="24.6" customHeight="1" x14ac:dyDescent="0.2">
      <c r="A80" s="75" t="s">
        <v>152</v>
      </c>
      <c r="B80" s="74" t="s">
        <v>31</v>
      </c>
      <c r="C80" s="73" t="s">
        <v>153</v>
      </c>
      <c r="D80" s="72">
        <v>231300</v>
      </c>
      <c r="E80" s="72">
        <v>231300</v>
      </c>
      <c r="F80" s="71" t="str">
        <f t="shared" si="1"/>
        <v>-</v>
      </c>
    </row>
    <row r="81" spans="1:6" ht="36.950000000000003" customHeight="1" x14ac:dyDescent="0.2">
      <c r="A81" s="75" t="s">
        <v>154</v>
      </c>
      <c r="B81" s="74" t="s">
        <v>31</v>
      </c>
      <c r="C81" s="73" t="s">
        <v>155</v>
      </c>
      <c r="D81" s="72">
        <v>200</v>
      </c>
      <c r="E81" s="72">
        <v>200</v>
      </c>
      <c r="F81" s="71" t="str">
        <f t="shared" si="1"/>
        <v>-</v>
      </c>
    </row>
    <row r="82" spans="1:6" ht="36.950000000000003" customHeight="1" x14ac:dyDescent="0.2">
      <c r="A82" s="75" t="s">
        <v>156</v>
      </c>
      <c r="B82" s="74" t="s">
        <v>31</v>
      </c>
      <c r="C82" s="73" t="s">
        <v>157</v>
      </c>
      <c r="D82" s="72">
        <v>200</v>
      </c>
      <c r="E82" s="72">
        <v>200</v>
      </c>
      <c r="F82" s="71" t="str">
        <f t="shared" si="1"/>
        <v>-</v>
      </c>
    </row>
    <row r="83" spans="1:6" ht="36.950000000000003" customHeight="1" x14ac:dyDescent="0.2">
      <c r="A83" s="75" t="s">
        <v>158</v>
      </c>
      <c r="B83" s="74" t="s">
        <v>31</v>
      </c>
      <c r="C83" s="73" t="s">
        <v>159</v>
      </c>
      <c r="D83" s="72">
        <v>231100</v>
      </c>
      <c r="E83" s="72">
        <v>231100</v>
      </c>
      <c r="F83" s="71" t="str">
        <f t="shared" si="1"/>
        <v>-</v>
      </c>
    </row>
    <row r="84" spans="1:6" ht="39.75" customHeight="1" x14ac:dyDescent="0.2">
      <c r="A84" s="75" t="s">
        <v>160</v>
      </c>
      <c r="B84" s="74" t="s">
        <v>31</v>
      </c>
      <c r="C84" s="73" t="s">
        <v>161</v>
      </c>
      <c r="D84" s="72">
        <v>231100</v>
      </c>
      <c r="E84" s="72">
        <v>231100</v>
      </c>
      <c r="F84" s="71" t="str">
        <f t="shared" si="1"/>
        <v>-</v>
      </c>
    </row>
    <row r="85" spans="1:6" x14ac:dyDescent="0.2">
      <c r="A85" s="75" t="s">
        <v>162</v>
      </c>
      <c r="B85" s="74" t="s">
        <v>31</v>
      </c>
      <c r="C85" s="73" t="s">
        <v>163</v>
      </c>
      <c r="D85" s="72">
        <v>5594000</v>
      </c>
      <c r="E85" s="72">
        <v>5593983.2400000002</v>
      </c>
      <c r="F85" s="71">
        <f t="shared" ref="F85:F92" si="2">IF(OR(D85="-",IF(E85="-",0,E85)&gt;=IF(D85="-",0,D85)),"-",IF(D85="-",0,D85)-IF(E85="-",0,E85))</f>
        <v>16.759999999776483</v>
      </c>
    </row>
    <row r="86" spans="1:6" ht="46.5" customHeight="1" x14ac:dyDescent="0.2">
      <c r="A86" s="75" t="s">
        <v>164</v>
      </c>
      <c r="B86" s="74" t="s">
        <v>31</v>
      </c>
      <c r="C86" s="73" t="s">
        <v>165</v>
      </c>
      <c r="D86" s="72">
        <v>3966100</v>
      </c>
      <c r="E86" s="72">
        <v>3966100</v>
      </c>
      <c r="F86" s="71" t="str">
        <f t="shared" si="2"/>
        <v>-</v>
      </c>
    </row>
    <row r="87" spans="1:6" ht="63" customHeight="1" x14ac:dyDescent="0.2">
      <c r="A87" s="75" t="s">
        <v>166</v>
      </c>
      <c r="B87" s="74" t="s">
        <v>31</v>
      </c>
      <c r="C87" s="73" t="s">
        <v>167</v>
      </c>
      <c r="D87" s="72">
        <v>3966100</v>
      </c>
      <c r="E87" s="72">
        <v>3966100</v>
      </c>
      <c r="F87" s="71" t="str">
        <f t="shared" si="2"/>
        <v>-</v>
      </c>
    </row>
    <row r="88" spans="1:6" ht="24.6" customHeight="1" x14ac:dyDescent="0.2">
      <c r="A88" s="75" t="s">
        <v>168</v>
      </c>
      <c r="B88" s="74" t="s">
        <v>31</v>
      </c>
      <c r="C88" s="73" t="s">
        <v>169</v>
      </c>
      <c r="D88" s="72">
        <v>1627900</v>
      </c>
      <c r="E88" s="72">
        <v>1627883.24</v>
      </c>
      <c r="F88" s="71">
        <f t="shared" si="2"/>
        <v>16.760000000009313</v>
      </c>
    </row>
    <row r="89" spans="1:6" ht="24.6" customHeight="1" x14ac:dyDescent="0.2">
      <c r="A89" s="75" t="s">
        <v>170</v>
      </c>
      <c r="B89" s="74" t="s">
        <v>31</v>
      </c>
      <c r="C89" s="73" t="s">
        <v>171</v>
      </c>
      <c r="D89" s="72">
        <v>1627900</v>
      </c>
      <c r="E89" s="72">
        <v>1627883.24</v>
      </c>
      <c r="F89" s="71">
        <f t="shared" si="2"/>
        <v>16.760000000009313</v>
      </c>
    </row>
    <row r="90" spans="1:6" x14ac:dyDescent="0.2">
      <c r="A90" s="75" t="s">
        <v>172</v>
      </c>
      <c r="B90" s="74" t="s">
        <v>31</v>
      </c>
      <c r="C90" s="73" t="s">
        <v>173</v>
      </c>
      <c r="D90" s="72">
        <v>20000</v>
      </c>
      <c r="E90" s="72">
        <v>20000</v>
      </c>
      <c r="F90" s="71" t="str">
        <f t="shared" si="2"/>
        <v>-</v>
      </c>
    </row>
    <row r="91" spans="1:6" ht="24.6" customHeight="1" x14ac:dyDescent="0.2">
      <c r="A91" s="75" t="s">
        <v>174</v>
      </c>
      <c r="B91" s="74" t="s">
        <v>31</v>
      </c>
      <c r="C91" s="73" t="s">
        <v>175</v>
      </c>
      <c r="D91" s="72">
        <v>20000</v>
      </c>
      <c r="E91" s="72">
        <v>20000</v>
      </c>
      <c r="F91" s="71" t="str">
        <f t="shared" si="2"/>
        <v>-</v>
      </c>
    </row>
    <row r="92" spans="1:6" ht="37.5" customHeight="1" thickBot="1" x14ac:dyDescent="0.25">
      <c r="A92" s="75" t="s">
        <v>176</v>
      </c>
      <c r="B92" s="74" t="s">
        <v>31</v>
      </c>
      <c r="C92" s="73" t="s">
        <v>177</v>
      </c>
      <c r="D92" s="72">
        <v>20000</v>
      </c>
      <c r="E92" s="72">
        <v>20000</v>
      </c>
      <c r="F92" s="71" t="str">
        <f t="shared" si="2"/>
        <v>-</v>
      </c>
    </row>
    <row r="93" spans="1:6" ht="12.75" customHeight="1" x14ac:dyDescent="0.2">
      <c r="A93" s="70"/>
      <c r="B93" s="69"/>
      <c r="C93" s="69"/>
      <c r="D93" s="68"/>
      <c r="E93" s="68"/>
      <c r="F93" s="68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2"/>
  <sheetViews>
    <sheetView showGridLines="0" topLeftCell="A105" workbookViewId="0">
      <selection activeCell="E143" sqref="E1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1" t="s">
        <v>178</v>
      </c>
      <c r="B2" s="131"/>
      <c r="C2" s="131"/>
      <c r="D2" s="131"/>
      <c r="E2" s="1"/>
      <c r="F2" s="7" t="s">
        <v>179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32" t="s">
        <v>21</v>
      </c>
      <c r="B4" s="135" t="s">
        <v>22</v>
      </c>
      <c r="C4" s="129" t="s">
        <v>180</v>
      </c>
      <c r="D4" s="138" t="s">
        <v>24</v>
      </c>
      <c r="E4" s="141" t="s">
        <v>25</v>
      </c>
      <c r="F4" s="127" t="s">
        <v>26</v>
      </c>
    </row>
    <row r="5" spans="1:6" ht="5.45" customHeight="1" x14ac:dyDescent="0.2">
      <c r="A5" s="133"/>
      <c r="B5" s="136"/>
      <c r="C5" s="130"/>
      <c r="D5" s="139"/>
      <c r="E5" s="142"/>
      <c r="F5" s="128"/>
    </row>
    <row r="6" spans="1:6" ht="9.6" customHeight="1" x14ac:dyDescent="0.2">
      <c r="A6" s="133"/>
      <c r="B6" s="136"/>
      <c r="C6" s="130"/>
      <c r="D6" s="139"/>
      <c r="E6" s="142"/>
      <c r="F6" s="128"/>
    </row>
    <row r="7" spans="1:6" ht="6" customHeight="1" x14ac:dyDescent="0.2">
      <c r="A7" s="133"/>
      <c r="B7" s="136"/>
      <c r="C7" s="130"/>
      <c r="D7" s="139"/>
      <c r="E7" s="142"/>
      <c r="F7" s="128"/>
    </row>
    <row r="8" spans="1:6" ht="6.6" customHeight="1" x14ac:dyDescent="0.2">
      <c r="A8" s="133"/>
      <c r="B8" s="136"/>
      <c r="C8" s="130"/>
      <c r="D8" s="139"/>
      <c r="E8" s="142"/>
      <c r="F8" s="128"/>
    </row>
    <row r="9" spans="1:6" ht="10.9" customHeight="1" x14ac:dyDescent="0.2">
      <c r="A9" s="133"/>
      <c r="B9" s="136"/>
      <c r="C9" s="130"/>
      <c r="D9" s="139"/>
      <c r="E9" s="142"/>
      <c r="F9" s="128"/>
    </row>
    <row r="10" spans="1:6" ht="4.1500000000000004" hidden="1" customHeight="1" x14ac:dyDescent="0.2">
      <c r="A10" s="133"/>
      <c r="B10" s="136"/>
      <c r="C10" s="18"/>
      <c r="D10" s="139"/>
      <c r="E10" s="19"/>
      <c r="F10" s="20"/>
    </row>
    <row r="11" spans="1:6" ht="13.15" hidden="1" customHeight="1" x14ac:dyDescent="0.2">
      <c r="A11" s="134"/>
      <c r="B11" s="137"/>
      <c r="C11" s="21"/>
      <c r="D11" s="140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27</v>
      </c>
      <c r="E12" s="24" t="s">
        <v>28</v>
      </c>
      <c r="F12" s="12" t="s">
        <v>29</v>
      </c>
    </row>
    <row r="13" spans="1:6" x14ac:dyDescent="0.2">
      <c r="A13" s="25" t="s">
        <v>181</v>
      </c>
      <c r="B13" s="26" t="s">
        <v>182</v>
      </c>
      <c r="C13" s="27" t="s">
        <v>183</v>
      </c>
      <c r="D13" s="28">
        <f>D15</f>
        <v>21906400</v>
      </c>
      <c r="E13" s="28">
        <f>E15</f>
        <v>21648371.919999998</v>
      </c>
      <c r="F13" s="29">
        <f>IF(OR(D13="-",IF(E13="-",0,E13)&gt;=IF(D13="-",0,D13)),"-",IF(D13="-",0,D13)-IF(E13="-",0,E13))</f>
        <v>258028.08000000194</v>
      </c>
    </row>
    <row r="14" spans="1:6" x14ac:dyDescent="0.2">
      <c r="A14" s="30" t="s">
        <v>33</v>
      </c>
      <c r="B14" s="31"/>
      <c r="C14" s="32"/>
      <c r="D14" s="33"/>
      <c r="E14" s="34"/>
      <c r="F14" s="35"/>
    </row>
    <row r="15" spans="1:6" x14ac:dyDescent="0.2">
      <c r="A15" s="25" t="s">
        <v>14</v>
      </c>
      <c r="B15" s="26" t="s">
        <v>182</v>
      </c>
      <c r="C15" s="27" t="s">
        <v>184</v>
      </c>
      <c r="D15" s="28">
        <f>D16+D62+D70+D84+D93+D117+D122+D131+D138</f>
        <v>21906400</v>
      </c>
      <c r="E15" s="28">
        <f>E16+E62+E70+E84+E93+E117+E122+E131+E138</f>
        <v>21648371.919999998</v>
      </c>
      <c r="F15" s="29">
        <f t="shared" ref="F15:F46" si="0">IF(OR(D15="-",IF(E15="-",0,E15)&gt;=IF(D15="-",0,D15)),"-",IF(D15="-",0,D15)-IF(E15="-",0,E15))</f>
        <v>258028.08000000194</v>
      </c>
    </row>
    <row r="16" spans="1:6" x14ac:dyDescent="0.2">
      <c r="A16" s="13" t="s">
        <v>185</v>
      </c>
      <c r="B16" s="36" t="s">
        <v>182</v>
      </c>
      <c r="C16" s="15" t="s">
        <v>186</v>
      </c>
      <c r="D16" s="16">
        <v>7500600</v>
      </c>
      <c r="E16" s="37">
        <v>7405675.8399999999</v>
      </c>
      <c r="F16" s="38">
        <f t="shared" si="0"/>
        <v>94924.160000000149</v>
      </c>
    </row>
    <row r="17" spans="1:6" ht="33" customHeight="1" x14ac:dyDescent="0.2">
      <c r="A17" s="13" t="s">
        <v>187</v>
      </c>
      <c r="B17" s="36" t="s">
        <v>182</v>
      </c>
      <c r="C17" s="15" t="s">
        <v>188</v>
      </c>
      <c r="D17" s="16">
        <v>7031900</v>
      </c>
      <c r="E17" s="37">
        <v>7004465.2000000002</v>
      </c>
      <c r="F17" s="38">
        <f t="shared" si="0"/>
        <v>27434.799999999814</v>
      </c>
    </row>
    <row r="18" spans="1:6" ht="92.25" customHeight="1" x14ac:dyDescent="0.2">
      <c r="A18" s="39" t="s">
        <v>189</v>
      </c>
      <c r="B18" s="36" t="s">
        <v>182</v>
      </c>
      <c r="C18" s="15" t="s">
        <v>190</v>
      </c>
      <c r="D18" s="16">
        <v>2000</v>
      </c>
      <c r="E18" s="37">
        <v>2000</v>
      </c>
      <c r="F18" s="38" t="str">
        <f t="shared" si="0"/>
        <v>-</v>
      </c>
    </row>
    <row r="19" spans="1:6" ht="27.75" customHeight="1" x14ac:dyDescent="0.2">
      <c r="A19" s="13" t="s">
        <v>191</v>
      </c>
      <c r="B19" s="36" t="s">
        <v>182</v>
      </c>
      <c r="C19" s="15" t="s">
        <v>192</v>
      </c>
      <c r="D19" s="16">
        <v>2000</v>
      </c>
      <c r="E19" s="37">
        <v>2000</v>
      </c>
      <c r="F19" s="38" t="str">
        <f t="shared" si="0"/>
        <v>-</v>
      </c>
    </row>
    <row r="20" spans="1:6" ht="36.950000000000003" customHeight="1" x14ac:dyDescent="0.2">
      <c r="A20" s="13" t="s">
        <v>193</v>
      </c>
      <c r="B20" s="36" t="s">
        <v>182</v>
      </c>
      <c r="C20" s="15" t="s">
        <v>194</v>
      </c>
      <c r="D20" s="16">
        <v>2000</v>
      </c>
      <c r="E20" s="37">
        <v>2000</v>
      </c>
      <c r="F20" s="38" t="str">
        <f t="shared" si="0"/>
        <v>-</v>
      </c>
    </row>
    <row r="21" spans="1:6" ht="86.1" customHeight="1" x14ac:dyDescent="0.2">
      <c r="A21" s="39" t="s">
        <v>195</v>
      </c>
      <c r="B21" s="36" t="s">
        <v>182</v>
      </c>
      <c r="C21" s="15" t="s">
        <v>196</v>
      </c>
      <c r="D21" s="16">
        <v>4620900</v>
      </c>
      <c r="E21" s="37">
        <v>4620678.96</v>
      </c>
      <c r="F21" s="38">
        <f t="shared" si="0"/>
        <v>221.04000000003725</v>
      </c>
    </row>
    <row r="22" spans="1:6" ht="24.6" customHeight="1" x14ac:dyDescent="0.2">
      <c r="A22" s="13" t="s">
        <v>197</v>
      </c>
      <c r="B22" s="36" t="s">
        <v>182</v>
      </c>
      <c r="C22" s="15" t="s">
        <v>198</v>
      </c>
      <c r="D22" s="16">
        <v>4620900</v>
      </c>
      <c r="E22" s="37">
        <v>4620678.96</v>
      </c>
      <c r="F22" s="38">
        <f t="shared" si="0"/>
        <v>221.04000000003725</v>
      </c>
    </row>
    <row r="23" spans="1:6" ht="24.6" customHeight="1" x14ac:dyDescent="0.2">
      <c r="A23" s="13" t="s">
        <v>199</v>
      </c>
      <c r="B23" s="36" t="s">
        <v>182</v>
      </c>
      <c r="C23" s="15" t="s">
        <v>200</v>
      </c>
      <c r="D23" s="16">
        <v>3328514.09</v>
      </c>
      <c r="E23" s="37">
        <v>3328341.86</v>
      </c>
      <c r="F23" s="38">
        <f t="shared" si="0"/>
        <v>172.22999999998137</v>
      </c>
    </row>
    <row r="24" spans="1:6" ht="36.950000000000003" customHeight="1" x14ac:dyDescent="0.2">
      <c r="A24" s="13" t="s">
        <v>201</v>
      </c>
      <c r="B24" s="36" t="s">
        <v>182</v>
      </c>
      <c r="C24" s="15" t="s">
        <v>202</v>
      </c>
      <c r="D24" s="16">
        <v>234400</v>
      </c>
      <c r="E24" s="37">
        <v>234369.6</v>
      </c>
      <c r="F24" s="38">
        <f t="shared" si="0"/>
        <v>30.399999999994179</v>
      </c>
    </row>
    <row r="25" spans="1:6" ht="49.15" customHeight="1" x14ac:dyDescent="0.2">
      <c r="A25" s="13" t="s">
        <v>203</v>
      </c>
      <c r="B25" s="36" t="s">
        <v>182</v>
      </c>
      <c r="C25" s="15" t="s">
        <v>204</v>
      </c>
      <c r="D25" s="16">
        <v>1057985.9099999999</v>
      </c>
      <c r="E25" s="37">
        <v>1057967.5</v>
      </c>
      <c r="F25" s="38">
        <f t="shared" si="0"/>
        <v>18.409999999916181</v>
      </c>
    </row>
    <row r="26" spans="1:6" ht="86.1" customHeight="1" x14ac:dyDescent="0.2">
      <c r="A26" s="39" t="s">
        <v>205</v>
      </c>
      <c r="B26" s="36" t="s">
        <v>182</v>
      </c>
      <c r="C26" s="15" t="s">
        <v>206</v>
      </c>
      <c r="D26" s="16">
        <v>1096900</v>
      </c>
      <c r="E26" s="37">
        <v>1070404.94</v>
      </c>
      <c r="F26" s="38">
        <f t="shared" si="0"/>
        <v>26495.060000000056</v>
      </c>
    </row>
    <row r="27" spans="1:6" ht="36.950000000000003" customHeight="1" x14ac:dyDescent="0.2">
      <c r="A27" s="13" t="s">
        <v>191</v>
      </c>
      <c r="B27" s="36" t="s">
        <v>182</v>
      </c>
      <c r="C27" s="15" t="s">
        <v>207</v>
      </c>
      <c r="D27" s="16">
        <v>1096900</v>
      </c>
      <c r="E27" s="37">
        <v>1070404.94</v>
      </c>
      <c r="F27" s="38">
        <f t="shared" si="0"/>
        <v>26495.060000000056</v>
      </c>
    </row>
    <row r="28" spans="1:6" ht="36.950000000000003" customHeight="1" x14ac:dyDescent="0.2">
      <c r="A28" s="13" t="s">
        <v>193</v>
      </c>
      <c r="B28" s="36" t="s">
        <v>182</v>
      </c>
      <c r="C28" s="15" t="s">
        <v>208</v>
      </c>
      <c r="D28" s="16">
        <v>1096900</v>
      </c>
      <c r="E28" s="37">
        <v>1070404.94</v>
      </c>
      <c r="F28" s="38">
        <f t="shared" si="0"/>
        <v>26495.060000000056</v>
      </c>
    </row>
    <row r="29" spans="1:6" ht="84.75" customHeight="1" x14ac:dyDescent="0.2">
      <c r="A29" s="39" t="s">
        <v>209</v>
      </c>
      <c r="B29" s="36" t="s">
        <v>182</v>
      </c>
      <c r="C29" s="15" t="s">
        <v>210</v>
      </c>
      <c r="D29" s="16">
        <v>8900</v>
      </c>
      <c r="E29" s="37">
        <v>8222</v>
      </c>
      <c r="F29" s="38">
        <f t="shared" si="0"/>
        <v>678</v>
      </c>
    </row>
    <row r="30" spans="1:6" x14ac:dyDescent="0.2">
      <c r="A30" s="13" t="s">
        <v>211</v>
      </c>
      <c r="B30" s="36" t="s">
        <v>182</v>
      </c>
      <c r="C30" s="15" t="s">
        <v>212</v>
      </c>
      <c r="D30" s="16">
        <v>8900</v>
      </c>
      <c r="E30" s="37">
        <v>8222</v>
      </c>
      <c r="F30" s="38">
        <f t="shared" si="0"/>
        <v>678</v>
      </c>
    </row>
    <row r="31" spans="1:6" x14ac:dyDescent="0.2">
      <c r="A31" s="13" t="s">
        <v>213</v>
      </c>
      <c r="B31" s="36" t="s">
        <v>182</v>
      </c>
      <c r="C31" s="15" t="s">
        <v>214</v>
      </c>
      <c r="D31" s="16">
        <v>8900</v>
      </c>
      <c r="E31" s="37">
        <v>8222</v>
      </c>
      <c r="F31" s="38">
        <f t="shared" si="0"/>
        <v>678</v>
      </c>
    </row>
    <row r="32" spans="1:6" ht="69" customHeight="1" x14ac:dyDescent="0.2">
      <c r="A32" s="39" t="s">
        <v>215</v>
      </c>
      <c r="B32" s="36" t="s">
        <v>182</v>
      </c>
      <c r="C32" s="15" t="s">
        <v>216</v>
      </c>
      <c r="D32" s="16">
        <v>1185000</v>
      </c>
      <c r="E32" s="37">
        <v>1184959.3</v>
      </c>
      <c r="F32" s="38">
        <f t="shared" si="0"/>
        <v>40.699999999953434</v>
      </c>
    </row>
    <row r="33" spans="1:6" ht="36.950000000000003" customHeight="1" x14ac:dyDescent="0.2">
      <c r="A33" s="13" t="s">
        <v>191</v>
      </c>
      <c r="B33" s="36" t="s">
        <v>182</v>
      </c>
      <c r="C33" s="15" t="s">
        <v>217</v>
      </c>
      <c r="D33" s="16">
        <v>1185000</v>
      </c>
      <c r="E33" s="37">
        <v>1184959.3</v>
      </c>
      <c r="F33" s="38">
        <f t="shared" si="0"/>
        <v>40.699999999953434</v>
      </c>
    </row>
    <row r="34" spans="1:6" ht="36.950000000000003" customHeight="1" x14ac:dyDescent="0.2">
      <c r="A34" s="13" t="s">
        <v>218</v>
      </c>
      <c r="B34" s="36" t="s">
        <v>182</v>
      </c>
      <c r="C34" s="15" t="s">
        <v>219</v>
      </c>
      <c r="D34" s="16">
        <v>1185000</v>
      </c>
      <c r="E34" s="37">
        <v>1184959.3</v>
      </c>
      <c r="F34" s="38">
        <f t="shared" si="0"/>
        <v>40.699999999953434</v>
      </c>
    </row>
    <row r="35" spans="1:6" ht="72.75" customHeight="1" x14ac:dyDescent="0.2">
      <c r="A35" s="39" t="s">
        <v>215</v>
      </c>
      <c r="B35" s="36" t="s">
        <v>182</v>
      </c>
      <c r="C35" s="15" t="s">
        <v>220</v>
      </c>
      <c r="D35" s="16">
        <v>118000</v>
      </c>
      <c r="E35" s="37">
        <v>118000</v>
      </c>
      <c r="F35" s="38" t="str">
        <f t="shared" si="0"/>
        <v>-</v>
      </c>
    </row>
    <row r="36" spans="1:6" ht="26.25" customHeight="1" x14ac:dyDescent="0.2">
      <c r="A36" s="13" t="s">
        <v>191</v>
      </c>
      <c r="B36" s="36" t="s">
        <v>182</v>
      </c>
      <c r="C36" s="15" t="s">
        <v>221</v>
      </c>
      <c r="D36" s="16">
        <v>118000</v>
      </c>
      <c r="E36" s="37">
        <v>118000</v>
      </c>
      <c r="F36" s="38" t="str">
        <f t="shared" si="0"/>
        <v>-</v>
      </c>
    </row>
    <row r="37" spans="1:6" ht="27.75" customHeight="1" x14ac:dyDescent="0.2">
      <c r="A37" s="13" t="s">
        <v>193</v>
      </c>
      <c r="B37" s="36" t="s">
        <v>182</v>
      </c>
      <c r="C37" s="15" t="s">
        <v>222</v>
      </c>
      <c r="D37" s="16">
        <v>118000</v>
      </c>
      <c r="E37" s="37">
        <v>118000</v>
      </c>
      <c r="F37" s="38" t="str">
        <f t="shared" si="0"/>
        <v>-</v>
      </c>
    </row>
    <row r="38" spans="1:6" ht="79.5" customHeight="1" x14ac:dyDescent="0.2">
      <c r="A38" s="39" t="s">
        <v>223</v>
      </c>
      <c r="B38" s="36" t="s">
        <v>182</v>
      </c>
      <c r="C38" s="15" t="s">
        <v>224</v>
      </c>
      <c r="D38" s="16">
        <v>200</v>
      </c>
      <c r="E38" s="37">
        <v>200</v>
      </c>
      <c r="F38" s="38" t="str">
        <f t="shared" si="0"/>
        <v>-</v>
      </c>
    </row>
    <row r="39" spans="1:6" ht="26.25" customHeight="1" x14ac:dyDescent="0.2">
      <c r="A39" s="13" t="s">
        <v>191</v>
      </c>
      <c r="B39" s="36" t="s">
        <v>182</v>
      </c>
      <c r="C39" s="15" t="s">
        <v>225</v>
      </c>
      <c r="D39" s="16">
        <v>200</v>
      </c>
      <c r="E39" s="37">
        <v>200</v>
      </c>
      <c r="F39" s="38" t="str">
        <f t="shared" si="0"/>
        <v>-</v>
      </c>
    </row>
    <row r="40" spans="1:6" ht="36.950000000000003" customHeight="1" x14ac:dyDescent="0.2">
      <c r="A40" s="13" t="s">
        <v>193</v>
      </c>
      <c r="B40" s="36" t="s">
        <v>182</v>
      </c>
      <c r="C40" s="15" t="s">
        <v>226</v>
      </c>
      <c r="D40" s="16">
        <v>200</v>
      </c>
      <c r="E40" s="37">
        <v>200</v>
      </c>
      <c r="F40" s="38" t="str">
        <f t="shared" si="0"/>
        <v>-</v>
      </c>
    </row>
    <row r="41" spans="1:6" x14ac:dyDescent="0.2">
      <c r="A41" s="13" t="s">
        <v>227</v>
      </c>
      <c r="B41" s="36" t="s">
        <v>182</v>
      </c>
      <c r="C41" s="15" t="s">
        <v>228</v>
      </c>
      <c r="D41" s="16">
        <v>10000</v>
      </c>
      <c r="E41" s="37" t="s">
        <v>44</v>
      </c>
      <c r="F41" s="38">
        <f t="shared" si="0"/>
        <v>10000</v>
      </c>
    </row>
    <row r="42" spans="1:6" ht="24.6" customHeight="1" x14ac:dyDescent="0.2">
      <c r="A42" s="13" t="s">
        <v>229</v>
      </c>
      <c r="B42" s="36" t="s">
        <v>182</v>
      </c>
      <c r="C42" s="15" t="s">
        <v>230</v>
      </c>
      <c r="D42" s="16">
        <v>10000</v>
      </c>
      <c r="E42" s="37" t="s">
        <v>44</v>
      </c>
      <c r="F42" s="38">
        <f t="shared" si="0"/>
        <v>10000</v>
      </c>
    </row>
    <row r="43" spans="1:6" x14ac:dyDescent="0.2">
      <c r="A43" s="13" t="s">
        <v>231</v>
      </c>
      <c r="B43" s="36" t="s">
        <v>182</v>
      </c>
      <c r="C43" s="15" t="s">
        <v>232</v>
      </c>
      <c r="D43" s="16">
        <v>10000</v>
      </c>
      <c r="E43" s="37" t="s">
        <v>44</v>
      </c>
      <c r="F43" s="38">
        <f t="shared" si="0"/>
        <v>10000</v>
      </c>
    </row>
    <row r="44" spans="1:6" x14ac:dyDescent="0.2">
      <c r="A44" s="13" t="s">
        <v>233</v>
      </c>
      <c r="B44" s="36" t="s">
        <v>182</v>
      </c>
      <c r="C44" s="15" t="s">
        <v>234</v>
      </c>
      <c r="D44" s="16">
        <v>458700</v>
      </c>
      <c r="E44" s="37">
        <v>401210.64</v>
      </c>
      <c r="F44" s="38">
        <f t="shared" si="0"/>
        <v>57489.359999999986</v>
      </c>
    </row>
    <row r="45" spans="1:6" ht="90" customHeight="1" x14ac:dyDescent="0.2">
      <c r="A45" s="39" t="s">
        <v>209</v>
      </c>
      <c r="B45" s="36" t="s">
        <v>182</v>
      </c>
      <c r="C45" s="15" t="s">
        <v>235</v>
      </c>
      <c r="D45" s="16">
        <v>83000</v>
      </c>
      <c r="E45" s="37">
        <v>36651</v>
      </c>
      <c r="F45" s="38">
        <f t="shared" si="0"/>
        <v>46349</v>
      </c>
    </row>
    <row r="46" spans="1:6" x14ac:dyDescent="0.2">
      <c r="A46" s="13" t="s">
        <v>211</v>
      </c>
      <c r="B46" s="36" t="s">
        <v>182</v>
      </c>
      <c r="C46" s="15" t="s">
        <v>236</v>
      </c>
      <c r="D46" s="16">
        <v>83000</v>
      </c>
      <c r="E46" s="37">
        <v>36651</v>
      </c>
      <c r="F46" s="38">
        <f t="shared" si="0"/>
        <v>46349</v>
      </c>
    </row>
    <row r="47" spans="1:6" ht="24.6" customHeight="1" x14ac:dyDescent="0.2">
      <c r="A47" s="13" t="s">
        <v>237</v>
      </c>
      <c r="B47" s="36" t="s">
        <v>182</v>
      </c>
      <c r="C47" s="15" t="s">
        <v>238</v>
      </c>
      <c r="D47" s="16">
        <v>83000</v>
      </c>
      <c r="E47" s="37">
        <v>36651</v>
      </c>
      <c r="F47" s="38">
        <f t="shared" ref="F47:F78" si="1">IF(OR(D47="-",IF(E47="-",0,E47)&gt;=IF(D47="-",0,D47)),"-",IF(D47="-",0,D47)-IF(E47="-",0,E47))</f>
        <v>46349</v>
      </c>
    </row>
    <row r="48" spans="1:6" ht="66.75" customHeight="1" x14ac:dyDescent="0.2">
      <c r="A48" s="39" t="s">
        <v>239</v>
      </c>
      <c r="B48" s="36" t="s">
        <v>182</v>
      </c>
      <c r="C48" s="15" t="s">
        <v>240</v>
      </c>
      <c r="D48" s="16">
        <v>10000</v>
      </c>
      <c r="E48" s="37" t="s">
        <v>44</v>
      </c>
      <c r="F48" s="38">
        <f t="shared" si="1"/>
        <v>10000</v>
      </c>
    </row>
    <row r="49" spans="1:6" ht="36.950000000000003" customHeight="1" x14ac:dyDescent="0.2">
      <c r="A49" s="13" t="s">
        <v>191</v>
      </c>
      <c r="B49" s="36" t="s">
        <v>182</v>
      </c>
      <c r="C49" s="15" t="s">
        <v>241</v>
      </c>
      <c r="D49" s="16">
        <v>10000</v>
      </c>
      <c r="E49" s="37" t="s">
        <v>44</v>
      </c>
      <c r="F49" s="38">
        <f t="shared" si="1"/>
        <v>10000</v>
      </c>
    </row>
    <row r="50" spans="1:6" ht="36.950000000000003" customHeight="1" x14ac:dyDescent="0.2">
      <c r="A50" s="13" t="s">
        <v>193</v>
      </c>
      <c r="B50" s="36" t="s">
        <v>182</v>
      </c>
      <c r="C50" s="15" t="s">
        <v>242</v>
      </c>
      <c r="D50" s="16">
        <v>10000</v>
      </c>
      <c r="E50" s="37" t="s">
        <v>44</v>
      </c>
      <c r="F50" s="38">
        <f t="shared" si="1"/>
        <v>10000</v>
      </c>
    </row>
    <row r="51" spans="1:6" ht="36.950000000000003" customHeight="1" x14ac:dyDescent="0.2">
      <c r="A51" s="13" t="s">
        <v>243</v>
      </c>
      <c r="B51" s="36" t="s">
        <v>182</v>
      </c>
      <c r="C51" s="15" t="s">
        <v>244</v>
      </c>
      <c r="D51" s="16">
        <v>292000</v>
      </c>
      <c r="E51" s="37">
        <v>290936.65000000002</v>
      </c>
      <c r="F51" s="38">
        <f t="shared" si="1"/>
        <v>1063.3499999999767</v>
      </c>
    </row>
    <row r="52" spans="1:6" ht="36.950000000000003" customHeight="1" x14ac:dyDescent="0.2">
      <c r="A52" s="13" t="s">
        <v>191</v>
      </c>
      <c r="B52" s="36" t="s">
        <v>182</v>
      </c>
      <c r="C52" s="15" t="s">
        <v>245</v>
      </c>
      <c r="D52" s="16">
        <v>28400</v>
      </c>
      <c r="E52" s="37">
        <v>27345.37</v>
      </c>
      <c r="F52" s="38">
        <f t="shared" si="1"/>
        <v>1054.630000000001</v>
      </c>
    </row>
    <row r="53" spans="1:6" ht="36.950000000000003" customHeight="1" x14ac:dyDescent="0.2">
      <c r="A53" s="13" t="s">
        <v>193</v>
      </c>
      <c r="B53" s="36" t="s">
        <v>182</v>
      </c>
      <c r="C53" s="15" t="s">
        <v>246</v>
      </c>
      <c r="D53" s="16">
        <v>28400</v>
      </c>
      <c r="E53" s="37">
        <v>27345.37</v>
      </c>
      <c r="F53" s="38">
        <f t="shared" si="1"/>
        <v>1054.630000000001</v>
      </c>
    </row>
    <row r="54" spans="1:6" x14ac:dyDescent="0.2">
      <c r="A54" s="13" t="s">
        <v>247</v>
      </c>
      <c r="B54" s="36" t="s">
        <v>182</v>
      </c>
      <c r="C54" s="15" t="s">
        <v>248</v>
      </c>
      <c r="D54" s="16">
        <v>2000</v>
      </c>
      <c r="E54" s="37">
        <v>2000</v>
      </c>
      <c r="F54" s="38" t="str">
        <f t="shared" si="1"/>
        <v>-</v>
      </c>
    </row>
    <row r="55" spans="1:6" ht="26.25" customHeight="1" x14ac:dyDescent="0.2">
      <c r="A55" s="13" t="s">
        <v>249</v>
      </c>
      <c r="B55" s="36" t="s">
        <v>182</v>
      </c>
      <c r="C55" s="15" t="s">
        <v>250</v>
      </c>
      <c r="D55" s="16">
        <v>2000</v>
      </c>
      <c r="E55" s="37">
        <v>2000</v>
      </c>
      <c r="F55" s="38" t="str">
        <f t="shared" si="1"/>
        <v>-</v>
      </c>
    </row>
    <row r="56" spans="1:6" x14ac:dyDescent="0.2">
      <c r="A56" s="13" t="s">
        <v>211</v>
      </c>
      <c r="B56" s="36" t="s">
        <v>182</v>
      </c>
      <c r="C56" s="15" t="s">
        <v>251</v>
      </c>
      <c r="D56" s="16">
        <v>261600</v>
      </c>
      <c r="E56" s="37">
        <v>261591.28</v>
      </c>
      <c r="F56" s="38">
        <f t="shared" si="1"/>
        <v>8.7200000000011642</v>
      </c>
    </row>
    <row r="57" spans="1:6" x14ac:dyDescent="0.2">
      <c r="A57" s="13" t="s">
        <v>252</v>
      </c>
      <c r="B57" s="36" t="s">
        <v>182</v>
      </c>
      <c r="C57" s="15" t="s">
        <v>253</v>
      </c>
      <c r="D57" s="16">
        <v>261600</v>
      </c>
      <c r="E57" s="37">
        <v>261591.28</v>
      </c>
      <c r="F57" s="38">
        <f t="shared" si="1"/>
        <v>8.7200000000011642</v>
      </c>
    </row>
    <row r="58" spans="1:6" ht="61.5" customHeight="1" x14ac:dyDescent="0.2">
      <c r="A58" s="13" t="s">
        <v>254</v>
      </c>
      <c r="B58" s="36" t="s">
        <v>182</v>
      </c>
      <c r="C58" s="15" t="s">
        <v>255</v>
      </c>
      <c r="D58" s="16">
        <v>17800</v>
      </c>
      <c r="E58" s="37">
        <v>17722.990000000002</v>
      </c>
      <c r="F58" s="38">
        <f t="shared" si="1"/>
        <v>77.009999999998399</v>
      </c>
    </row>
    <row r="59" spans="1:6" x14ac:dyDescent="0.2">
      <c r="A59" s="13" t="s">
        <v>162</v>
      </c>
      <c r="B59" s="36" t="s">
        <v>182</v>
      </c>
      <c r="C59" s="15" t="s">
        <v>256</v>
      </c>
      <c r="D59" s="16">
        <v>17800</v>
      </c>
      <c r="E59" s="37">
        <v>17722.990000000002</v>
      </c>
      <c r="F59" s="38">
        <f t="shared" si="1"/>
        <v>77.009999999998399</v>
      </c>
    </row>
    <row r="60" spans="1:6" ht="61.5" customHeight="1" x14ac:dyDescent="0.2">
      <c r="A60" s="13" t="s">
        <v>257</v>
      </c>
      <c r="B60" s="36" t="s">
        <v>182</v>
      </c>
      <c r="C60" s="15" t="s">
        <v>258</v>
      </c>
      <c r="D60" s="16">
        <v>55900</v>
      </c>
      <c r="E60" s="37">
        <v>55900</v>
      </c>
      <c r="F60" s="38" t="str">
        <f t="shared" si="1"/>
        <v>-</v>
      </c>
    </row>
    <row r="61" spans="1:6" x14ac:dyDescent="0.2">
      <c r="A61" s="13" t="s">
        <v>162</v>
      </c>
      <c r="B61" s="36" t="s">
        <v>182</v>
      </c>
      <c r="C61" s="15" t="s">
        <v>259</v>
      </c>
      <c r="D61" s="16">
        <v>55900</v>
      </c>
      <c r="E61" s="37">
        <v>55900</v>
      </c>
      <c r="F61" s="38" t="str">
        <f t="shared" si="1"/>
        <v>-</v>
      </c>
    </row>
    <row r="62" spans="1:6" x14ac:dyDescent="0.2">
      <c r="A62" s="13" t="s">
        <v>260</v>
      </c>
      <c r="B62" s="36" t="s">
        <v>182</v>
      </c>
      <c r="C62" s="15" t="s">
        <v>261</v>
      </c>
      <c r="D62" s="16">
        <v>231100</v>
      </c>
      <c r="E62" s="37">
        <v>231100</v>
      </c>
      <c r="F62" s="38" t="str">
        <f t="shared" si="1"/>
        <v>-</v>
      </c>
    </row>
    <row r="63" spans="1:6" x14ac:dyDescent="0.2">
      <c r="A63" s="13" t="s">
        <v>262</v>
      </c>
      <c r="B63" s="36" t="s">
        <v>182</v>
      </c>
      <c r="C63" s="15" t="s">
        <v>263</v>
      </c>
      <c r="D63" s="16">
        <v>231100</v>
      </c>
      <c r="E63" s="37">
        <v>231100</v>
      </c>
      <c r="F63" s="38" t="str">
        <f t="shared" si="1"/>
        <v>-</v>
      </c>
    </row>
    <row r="64" spans="1:6" ht="49.15" customHeight="1" x14ac:dyDescent="0.2">
      <c r="A64" s="13" t="s">
        <v>264</v>
      </c>
      <c r="B64" s="36" t="s">
        <v>182</v>
      </c>
      <c r="C64" s="15" t="s">
        <v>265</v>
      </c>
      <c r="D64" s="16">
        <v>231100</v>
      </c>
      <c r="E64" s="37">
        <v>231100</v>
      </c>
      <c r="F64" s="38" t="str">
        <f t="shared" si="1"/>
        <v>-</v>
      </c>
    </row>
    <row r="65" spans="1:6" ht="24.6" customHeight="1" x14ac:dyDescent="0.2">
      <c r="A65" s="13" t="s">
        <v>197</v>
      </c>
      <c r="B65" s="36" t="s">
        <v>182</v>
      </c>
      <c r="C65" s="15" t="s">
        <v>266</v>
      </c>
      <c r="D65" s="16">
        <v>197143.32</v>
      </c>
      <c r="E65" s="37">
        <v>197143.32</v>
      </c>
      <c r="F65" s="38" t="str">
        <f t="shared" si="1"/>
        <v>-</v>
      </c>
    </row>
    <row r="66" spans="1:6" ht="24.6" customHeight="1" x14ac:dyDescent="0.2">
      <c r="A66" s="13" t="s">
        <v>199</v>
      </c>
      <c r="B66" s="36" t="s">
        <v>182</v>
      </c>
      <c r="C66" s="15" t="s">
        <v>267</v>
      </c>
      <c r="D66" s="16">
        <v>152623.28</v>
      </c>
      <c r="E66" s="37">
        <v>152623.28</v>
      </c>
      <c r="F66" s="38" t="str">
        <f t="shared" si="1"/>
        <v>-</v>
      </c>
    </row>
    <row r="67" spans="1:6" ht="37.5" customHeight="1" x14ac:dyDescent="0.2">
      <c r="A67" s="13" t="s">
        <v>203</v>
      </c>
      <c r="B67" s="36" t="s">
        <v>182</v>
      </c>
      <c r="C67" s="15" t="s">
        <v>268</v>
      </c>
      <c r="D67" s="16">
        <v>44520.04</v>
      </c>
      <c r="E67" s="37">
        <v>44520.04</v>
      </c>
      <c r="F67" s="38" t="str">
        <f t="shared" si="1"/>
        <v>-</v>
      </c>
    </row>
    <row r="68" spans="1:6" ht="36.950000000000003" customHeight="1" x14ac:dyDescent="0.2">
      <c r="A68" s="13" t="s">
        <v>191</v>
      </c>
      <c r="B68" s="36" t="s">
        <v>182</v>
      </c>
      <c r="C68" s="15" t="s">
        <v>269</v>
      </c>
      <c r="D68" s="16">
        <v>33956.68</v>
      </c>
      <c r="E68" s="37">
        <v>33956.68</v>
      </c>
      <c r="F68" s="38" t="str">
        <f t="shared" si="1"/>
        <v>-</v>
      </c>
    </row>
    <row r="69" spans="1:6" ht="24.75" customHeight="1" x14ac:dyDescent="0.2">
      <c r="A69" s="13" t="s">
        <v>193</v>
      </c>
      <c r="B69" s="36" t="s">
        <v>182</v>
      </c>
      <c r="C69" s="15" t="s">
        <v>270</v>
      </c>
      <c r="D69" s="16">
        <v>33956.68</v>
      </c>
      <c r="E69" s="37">
        <v>33956.68</v>
      </c>
      <c r="F69" s="38" t="str">
        <f t="shared" si="1"/>
        <v>-</v>
      </c>
    </row>
    <row r="70" spans="1:6" ht="24.6" customHeight="1" x14ac:dyDescent="0.2">
      <c r="A70" s="13" t="s">
        <v>271</v>
      </c>
      <c r="B70" s="36" t="s">
        <v>182</v>
      </c>
      <c r="C70" s="15" t="s">
        <v>272</v>
      </c>
      <c r="D70" s="16">
        <v>29500</v>
      </c>
      <c r="E70" s="37">
        <v>29048</v>
      </c>
      <c r="F70" s="38">
        <f t="shared" si="1"/>
        <v>452</v>
      </c>
    </row>
    <row r="71" spans="1:6" ht="36.950000000000003" customHeight="1" x14ac:dyDescent="0.2">
      <c r="A71" s="13" t="s">
        <v>273</v>
      </c>
      <c r="B71" s="36" t="s">
        <v>182</v>
      </c>
      <c r="C71" s="15" t="s">
        <v>274</v>
      </c>
      <c r="D71" s="16">
        <v>29500</v>
      </c>
      <c r="E71" s="37">
        <v>29048</v>
      </c>
      <c r="F71" s="38">
        <f t="shared" si="1"/>
        <v>452</v>
      </c>
    </row>
    <row r="72" spans="1:6" ht="39.75" customHeight="1" x14ac:dyDescent="0.2">
      <c r="A72" s="13" t="s">
        <v>275</v>
      </c>
      <c r="B72" s="36" t="s">
        <v>182</v>
      </c>
      <c r="C72" s="15" t="s">
        <v>276</v>
      </c>
      <c r="D72" s="16">
        <v>16500</v>
      </c>
      <c r="E72" s="37">
        <v>16100</v>
      </c>
      <c r="F72" s="38">
        <f t="shared" si="1"/>
        <v>400</v>
      </c>
    </row>
    <row r="73" spans="1:6" ht="36.950000000000003" customHeight="1" x14ac:dyDescent="0.2">
      <c r="A73" s="13" t="s">
        <v>191</v>
      </c>
      <c r="B73" s="36" t="s">
        <v>182</v>
      </c>
      <c r="C73" s="15" t="s">
        <v>277</v>
      </c>
      <c r="D73" s="16">
        <v>16500</v>
      </c>
      <c r="E73" s="37">
        <v>16100</v>
      </c>
      <c r="F73" s="38">
        <f t="shared" si="1"/>
        <v>400</v>
      </c>
    </row>
    <row r="74" spans="1:6" ht="36.950000000000003" customHeight="1" x14ac:dyDescent="0.2">
      <c r="A74" s="13" t="s">
        <v>193</v>
      </c>
      <c r="B74" s="36" t="s">
        <v>182</v>
      </c>
      <c r="C74" s="15" t="s">
        <v>278</v>
      </c>
      <c r="D74" s="16">
        <v>16500</v>
      </c>
      <c r="E74" s="37">
        <v>16100</v>
      </c>
      <c r="F74" s="38">
        <f t="shared" si="1"/>
        <v>400</v>
      </c>
    </row>
    <row r="75" spans="1:6" ht="63.75" customHeight="1" x14ac:dyDescent="0.2">
      <c r="A75" s="13" t="s">
        <v>279</v>
      </c>
      <c r="B75" s="36" t="s">
        <v>182</v>
      </c>
      <c r="C75" s="15" t="s">
        <v>280</v>
      </c>
      <c r="D75" s="16">
        <v>5000</v>
      </c>
      <c r="E75" s="37">
        <v>4993</v>
      </c>
      <c r="F75" s="38">
        <f t="shared" si="1"/>
        <v>7</v>
      </c>
    </row>
    <row r="76" spans="1:6" ht="36.950000000000003" customHeight="1" x14ac:dyDescent="0.2">
      <c r="A76" s="13" t="s">
        <v>191</v>
      </c>
      <c r="B76" s="36" t="s">
        <v>182</v>
      </c>
      <c r="C76" s="15" t="s">
        <v>281</v>
      </c>
      <c r="D76" s="16">
        <v>5000</v>
      </c>
      <c r="E76" s="37">
        <v>4993</v>
      </c>
      <c r="F76" s="38">
        <f t="shared" si="1"/>
        <v>7</v>
      </c>
    </row>
    <row r="77" spans="1:6" ht="36.950000000000003" customHeight="1" x14ac:dyDescent="0.2">
      <c r="A77" s="13" t="s">
        <v>193</v>
      </c>
      <c r="B77" s="36" t="s">
        <v>182</v>
      </c>
      <c r="C77" s="15" t="s">
        <v>282</v>
      </c>
      <c r="D77" s="16">
        <v>5000</v>
      </c>
      <c r="E77" s="37">
        <v>4993</v>
      </c>
      <c r="F77" s="38">
        <f t="shared" si="1"/>
        <v>7</v>
      </c>
    </row>
    <row r="78" spans="1:6" ht="58.5" customHeight="1" x14ac:dyDescent="0.2">
      <c r="A78" s="13" t="s">
        <v>283</v>
      </c>
      <c r="B78" s="36" t="s">
        <v>182</v>
      </c>
      <c r="C78" s="15" t="s">
        <v>284</v>
      </c>
      <c r="D78" s="16">
        <v>3000</v>
      </c>
      <c r="E78" s="37">
        <v>3000</v>
      </c>
      <c r="F78" s="38" t="str">
        <f t="shared" si="1"/>
        <v>-</v>
      </c>
    </row>
    <row r="79" spans="1:6" ht="36.950000000000003" customHeight="1" x14ac:dyDescent="0.2">
      <c r="A79" s="13" t="s">
        <v>191</v>
      </c>
      <c r="B79" s="36" t="s">
        <v>182</v>
      </c>
      <c r="C79" s="15" t="s">
        <v>285</v>
      </c>
      <c r="D79" s="16">
        <v>3000</v>
      </c>
      <c r="E79" s="37">
        <v>3000</v>
      </c>
      <c r="F79" s="38" t="str">
        <f t="shared" ref="F79:F110" si="2">IF(OR(D79="-",IF(E79="-",0,E79)&gt;=IF(D79="-",0,D79)),"-",IF(D79="-",0,D79)-IF(E79="-",0,E79))</f>
        <v>-</v>
      </c>
    </row>
    <row r="80" spans="1:6" ht="26.25" customHeight="1" x14ac:dyDescent="0.2">
      <c r="A80" s="13" t="s">
        <v>193</v>
      </c>
      <c r="B80" s="36" t="s">
        <v>182</v>
      </c>
      <c r="C80" s="15" t="s">
        <v>286</v>
      </c>
      <c r="D80" s="16">
        <v>3000</v>
      </c>
      <c r="E80" s="37">
        <v>3000</v>
      </c>
      <c r="F80" s="38" t="str">
        <f t="shared" si="2"/>
        <v>-</v>
      </c>
    </row>
    <row r="81" spans="1:6" ht="94.5" customHeight="1" x14ac:dyDescent="0.2">
      <c r="A81" s="39" t="s">
        <v>287</v>
      </c>
      <c r="B81" s="36" t="s">
        <v>182</v>
      </c>
      <c r="C81" s="15" t="s">
        <v>288</v>
      </c>
      <c r="D81" s="16">
        <v>5000</v>
      </c>
      <c r="E81" s="37">
        <v>4955</v>
      </c>
      <c r="F81" s="38">
        <f t="shared" si="2"/>
        <v>45</v>
      </c>
    </row>
    <row r="82" spans="1:6" ht="36.950000000000003" customHeight="1" x14ac:dyDescent="0.2">
      <c r="A82" s="13" t="s">
        <v>191</v>
      </c>
      <c r="B82" s="36" t="s">
        <v>182</v>
      </c>
      <c r="C82" s="15" t="s">
        <v>289</v>
      </c>
      <c r="D82" s="16">
        <v>5000</v>
      </c>
      <c r="E82" s="37">
        <v>4955</v>
      </c>
      <c r="F82" s="38">
        <f t="shared" si="2"/>
        <v>45</v>
      </c>
    </row>
    <row r="83" spans="1:6" ht="36.950000000000003" customHeight="1" x14ac:dyDescent="0.2">
      <c r="A83" s="13" t="s">
        <v>193</v>
      </c>
      <c r="B83" s="36" t="s">
        <v>182</v>
      </c>
      <c r="C83" s="15" t="s">
        <v>290</v>
      </c>
      <c r="D83" s="16">
        <v>5000</v>
      </c>
      <c r="E83" s="37">
        <v>4955</v>
      </c>
      <c r="F83" s="38">
        <f t="shared" si="2"/>
        <v>45</v>
      </c>
    </row>
    <row r="84" spans="1:6" x14ac:dyDescent="0.2">
      <c r="A84" s="13" t="s">
        <v>291</v>
      </c>
      <c r="B84" s="36" t="s">
        <v>182</v>
      </c>
      <c r="C84" s="15" t="s">
        <v>292</v>
      </c>
      <c r="D84" s="16">
        <v>3987000</v>
      </c>
      <c r="E84" s="37">
        <v>3986800</v>
      </c>
      <c r="F84" s="38">
        <f t="shared" si="2"/>
        <v>200</v>
      </c>
    </row>
    <row r="85" spans="1:6" x14ac:dyDescent="0.2">
      <c r="A85" s="13" t="s">
        <v>293</v>
      </c>
      <c r="B85" s="36" t="s">
        <v>182</v>
      </c>
      <c r="C85" s="15" t="s">
        <v>294</v>
      </c>
      <c r="D85" s="16">
        <v>3947000</v>
      </c>
      <c r="E85" s="37">
        <v>3947000</v>
      </c>
      <c r="F85" s="38" t="str">
        <f t="shared" si="2"/>
        <v>-</v>
      </c>
    </row>
    <row r="86" spans="1:6" ht="73.7" customHeight="1" x14ac:dyDescent="0.2">
      <c r="A86" s="13" t="s">
        <v>295</v>
      </c>
      <c r="B86" s="36" t="s">
        <v>182</v>
      </c>
      <c r="C86" s="15" t="s">
        <v>296</v>
      </c>
      <c r="D86" s="16">
        <v>3947000</v>
      </c>
      <c r="E86" s="37">
        <v>3947000</v>
      </c>
      <c r="F86" s="38" t="str">
        <f t="shared" si="2"/>
        <v>-</v>
      </c>
    </row>
    <row r="87" spans="1:6" ht="36.950000000000003" customHeight="1" x14ac:dyDescent="0.2">
      <c r="A87" s="13" t="s">
        <v>191</v>
      </c>
      <c r="B87" s="36" t="s">
        <v>182</v>
      </c>
      <c r="C87" s="15" t="s">
        <v>297</v>
      </c>
      <c r="D87" s="16">
        <v>3947000</v>
      </c>
      <c r="E87" s="37">
        <v>3947000</v>
      </c>
      <c r="F87" s="38" t="str">
        <f t="shared" si="2"/>
        <v>-</v>
      </c>
    </row>
    <row r="88" spans="1:6" ht="36.950000000000003" customHeight="1" x14ac:dyDescent="0.2">
      <c r="A88" s="13" t="s">
        <v>193</v>
      </c>
      <c r="B88" s="36" t="s">
        <v>182</v>
      </c>
      <c r="C88" s="15" t="s">
        <v>298</v>
      </c>
      <c r="D88" s="16">
        <v>3947000</v>
      </c>
      <c r="E88" s="37">
        <v>3947000</v>
      </c>
      <c r="F88" s="38" t="str">
        <f t="shared" si="2"/>
        <v>-</v>
      </c>
    </row>
    <row r="89" spans="1:6" ht="24.6" customHeight="1" x14ac:dyDescent="0.2">
      <c r="A89" s="13" t="s">
        <v>299</v>
      </c>
      <c r="B89" s="36" t="s">
        <v>182</v>
      </c>
      <c r="C89" s="15" t="s">
        <v>300</v>
      </c>
      <c r="D89" s="16">
        <v>40000</v>
      </c>
      <c r="E89" s="37">
        <v>39800</v>
      </c>
      <c r="F89" s="38">
        <f t="shared" si="2"/>
        <v>200</v>
      </c>
    </row>
    <row r="90" spans="1:6" ht="49.5" customHeight="1" x14ac:dyDescent="0.2">
      <c r="A90" s="13" t="s">
        <v>301</v>
      </c>
      <c r="B90" s="36" t="s">
        <v>182</v>
      </c>
      <c r="C90" s="15" t="s">
        <v>302</v>
      </c>
      <c r="D90" s="16">
        <v>40000</v>
      </c>
      <c r="E90" s="37">
        <v>39800</v>
      </c>
      <c r="F90" s="38">
        <f t="shared" si="2"/>
        <v>200</v>
      </c>
    </row>
    <row r="91" spans="1:6" ht="24.75" customHeight="1" x14ac:dyDescent="0.2">
      <c r="A91" s="13" t="s">
        <v>191</v>
      </c>
      <c r="B91" s="36" t="s">
        <v>182</v>
      </c>
      <c r="C91" s="15" t="s">
        <v>303</v>
      </c>
      <c r="D91" s="16">
        <v>40000</v>
      </c>
      <c r="E91" s="37">
        <v>39800</v>
      </c>
      <c r="F91" s="38">
        <f t="shared" si="2"/>
        <v>200</v>
      </c>
    </row>
    <row r="92" spans="1:6" ht="49.15" customHeight="1" x14ac:dyDescent="0.2">
      <c r="A92" s="13" t="s">
        <v>304</v>
      </c>
      <c r="B92" s="36" t="s">
        <v>182</v>
      </c>
      <c r="C92" s="15" t="s">
        <v>305</v>
      </c>
      <c r="D92" s="16">
        <v>40000</v>
      </c>
      <c r="E92" s="37">
        <v>39800</v>
      </c>
      <c r="F92" s="38">
        <f t="shared" si="2"/>
        <v>200</v>
      </c>
    </row>
    <row r="93" spans="1:6" x14ac:dyDescent="0.2">
      <c r="A93" s="13" t="s">
        <v>306</v>
      </c>
      <c r="B93" s="36" t="s">
        <v>182</v>
      </c>
      <c r="C93" s="15" t="s">
        <v>307</v>
      </c>
      <c r="D93" s="16">
        <f>D94+D98</f>
        <v>1579866.9300000002</v>
      </c>
      <c r="E93" s="16">
        <f>E94+E98</f>
        <v>1424654.07</v>
      </c>
      <c r="F93" s="38">
        <f t="shared" si="2"/>
        <v>155212.8600000001</v>
      </c>
    </row>
    <row r="94" spans="1:6" x14ac:dyDescent="0.2">
      <c r="A94" s="13" t="s">
        <v>308</v>
      </c>
      <c r="B94" s="36" t="s">
        <v>182</v>
      </c>
      <c r="C94" s="15" t="s">
        <v>309</v>
      </c>
      <c r="D94" s="16">
        <v>62500</v>
      </c>
      <c r="E94" s="37">
        <v>62468.54</v>
      </c>
      <c r="F94" s="38">
        <f t="shared" si="2"/>
        <v>31.459999999999127</v>
      </c>
    </row>
    <row r="95" spans="1:6" ht="24.6" customHeight="1" x14ac:dyDescent="0.2">
      <c r="A95" s="13" t="s">
        <v>310</v>
      </c>
      <c r="B95" s="36" t="s">
        <v>182</v>
      </c>
      <c r="C95" s="15" t="s">
        <v>311</v>
      </c>
      <c r="D95" s="16">
        <v>62500</v>
      </c>
      <c r="E95" s="37">
        <v>62468.54</v>
      </c>
      <c r="F95" s="38">
        <f t="shared" si="2"/>
        <v>31.459999999999127</v>
      </c>
    </row>
    <row r="96" spans="1:6" ht="36.950000000000003" customHeight="1" x14ac:dyDescent="0.2">
      <c r="A96" s="13" t="s">
        <v>191</v>
      </c>
      <c r="B96" s="36" t="s">
        <v>182</v>
      </c>
      <c r="C96" s="15" t="s">
        <v>312</v>
      </c>
      <c r="D96" s="16">
        <v>62500</v>
      </c>
      <c r="E96" s="37">
        <v>62468.54</v>
      </c>
      <c r="F96" s="38">
        <f t="shared" si="2"/>
        <v>31.459999999999127</v>
      </c>
    </row>
    <row r="97" spans="1:6" ht="36.950000000000003" customHeight="1" x14ac:dyDescent="0.2">
      <c r="A97" s="13" t="s">
        <v>193</v>
      </c>
      <c r="B97" s="36" t="s">
        <v>182</v>
      </c>
      <c r="C97" s="15" t="s">
        <v>313</v>
      </c>
      <c r="D97" s="16">
        <v>62500</v>
      </c>
      <c r="E97" s="37">
        <v>62468.54</v>
      </c>
      <c r="F97" s="38">
        <f t="shared" si="2"/>
        <v>31.459999999999127</v>
      </c>
    </row>
    <row r="98" spans="1:6" x14ac:dyDescent="0.2">
      <c r="A98" s="13" t="s">
        <v>314</v>
      </c>
      <c r="B98" s="36" t="s">
        <v>182</v>
      </c>
      <c r="C98" s="15" t="s">
        <v>315</v>
      </c>
      <c r="D98" s="16">
        <f>D99+D102+D105+D108+D111+D114</f>
        <v>1517366.9300000002</v>
      </c>
      <c r="E98" s="16">
        <f>E99+E102+E105+E108+E111+E114</f>
        <v>1362185.53</v>
      </c>
      <c r="F98" s="38">
        <f t="shared" si="2"/>
        <v>155181.40000000014</v>
      </c>
    </row>
    <row r="99" spans="1:6" ht="49.15" customHeight="1" x14ac:dyDescent="0.2">
      <c r="A99" s="13" t="s">
        <v>316</v>
      </c>
      <c r="B99" s="36" t="s">
        <v>182</v>
      </c>
      <c r="C99" s="15" t="s">
        <v>317</v>
      </c>
      <c r="D99" s="16">
        <v>282000</v>
      </c>
      <c r="E99" s="37">
        <v>281996.53000000003</v>
      </c>
      <c r="F99" s="38">
        <f t="shared" si="2"/>
        <v>3.4699999999720603</v>
      </c>
    </row>
    <row r="100" spans="1:6" ht="29.25" customHeight="1" x14ac:dyDescent="0.2">
      <c r="A100" s="13" t="s">
        <v>191</v>
      </c>
      <c r="B100" s="36" t="s">
        <v>182</v>
      </c>
      <c r="C100" s="15" t="s">
        <v>318</v>
      </c>
      <c r="D100" s="16">
        <v>282000</v>
      </c>
      <c r="E100" s="37">
        <v>281996.53000000003</v>
      </c>
      <c r="F100" s="38">
        <f t="shared" si="2"/>
        <v>3.4699999999720603</v>
      </c>
    </row>
    <row r="101" spans="1:6" ht="36.950000000000003" customHeight="1" x14ac:dyDescent="0.2">
      <c r="A101" s="13" t="s">
        <v>193</v>
      </c>
      <c r="B101" s="36" t="s">
        <v>182</v>
      </c>
      <c r="C101" s="15" t="s">
        <v>319</v>
      </c>
      <c r="D101" s="16">
        <v>282000</v>
      </c>
      <c r="E101" s="37">
        <v>281996.53000000003</v>
      </c>
      <c r="F101" s="38">
        <f t="shared" si="2"/>
        <v>3.4699999999720603</v>
      </c>
    </row>
    <row r="102" spans="1:6" ht="49.15" customHeight="1" x14ac:dyDescent="0.2">
      <c r="A102" s="13" t="s">
        <v>320</v>
      </c>
      <c r="B102" s="36" t="s">
        <v>182</v>
      </c>
      <c r="C102" s="15" t="s">
        <v>321</v>
      </c>
      <c r="D102" s="16">
        <v>10000</v>
      </c>
      <c r="E102" s="37">
        <v>10000</v>
      </c>
      <c r="F102" s="38" t="str">
        <f t="shared" si="2"/>
        <v>-</v>
      </c>
    </row>
    <row r="103" spans="1:6" ht="36.950000000000003" customHeight="1" x14ac:dyDescent="0.2">
      <c r="A103" s="13" t="s">
        <v>191</v>
      </c>
      <c r="B103" s="36" t="s">
        <v>182</v>
      </c>
      <c r="C103" s="15" t="s">
        <v>322</v>
      </c>
      <c r="D103" s="16">
        <v>10000</v>
      </c>
      <c r="E103" s="37">
        <v>10000</v>
      </c>
      <c r="F103" s="38" t="str">
        <f t="shared" si="2"/>
        <v>-</v>
      </c>
    </row>
    <row r="104" spans="1:6" ht="36.950000000000003" customHeight="1" x14ac:dyDescent="0.2">
      <c r="A104" s="13" t="s">
        <v>193</v>
      </c>
      <c r="B104" s="36" t="s">
        <v>182</v>
      </c>
      <c r="C104" s="15" t="s">
        <v>323</v>
      </c>
      <c r="D104" s="16">
        <v>10000</v>
      </c>
      <c r="E104" s="37">
        <v>10000</v>
      </c>
      <c r="F104" s="38" t="str">
        <f t="shared" si="2"/>
        <v>-</v>
      </c>
    </row>
    <row r="105" spans="1:6" ht="49.15" customHeight="1" x14ac:dyDescent="0.2">
      <c r="A105" s="13" t="s">
        <v>324</v>
      </c>
      <c r="B105" s="36" t="s">
        <v>182</v>
      </c>
      <c r="C105" s="15" t="s">
        <v>325</v>
      </c>
      <c r="D105" s="16">
        <v>15000</v>
      </c>
      <c r="E105" s="37">
        <v>15000</v>
      </c>
      <c r="F105" s="38" t="str">
        <f t="shared" si="2"/>
        <v>-</v>
      </c>
    </row>
    <row r="106" spans="1:6" ht="36.950000000000003" customHeight="1" x14ac:dyDescent="0.2">
      <c r="A106" s="13" t="s">
        <v>191</v>
      </c>
      <c r="B106" s="36" t="s">
        <v>182</v>
      </c>
      <c r="C106" s="15" t="s">
        <v>326</v>
      </c>
      <c r="D106" s="16">
        <v>15000</v>
      </c>
      <c r="E106" s="37">
        <v>15000</v>
      </c>
      <c r="F106" s="38" t="str">
        <f t="shared" si="2"/>
        <v>-</v>
      </c>
    </row>
    <row r="107" spans="1:6" ht="36.950000000000003" customHeight="1" x14ac:dyDescent="0.2">
      <c r="A107" s="13" t="s">
        <v>193</v>
      </c>
      <c r="B107" s="36" t="s">
        <v>182</v>
      </c>
      <c r="C107" s="15" t="s">
        <v>327</v>
      </c>
      <c r="D107" s="16">
        <v>15000</v>
      </c>
      <c r="E107" s="37">
        <v>15000</v>
      </c>
      <c r="F107" s="38" t="str">
        <f t="shared" si="2"/>
        <v>-</v>
      </c>
    </row>
    <row r="108" spans="1:6" ht="65.25" customHeight="1" x14ac:dyDescent="0.2">
      <c r="A108" s="13" t="s">
        <v>328</v>
      </c>
      <c r="B108" s="36" t="s">
        <v>182</v>
      </c>
      <c r="C108" s="15" t="s">
        <v>329</v>
      </c>
      <c r="D108" s="16">
        <f>D109</f>
        <v>877366.93</v>
      </c>
      <c r="E108" s="37">
        <v>722269</v>
      </c>
      <c r="F108" s="38">
        <f t="shared" si="2"/>
        <v>155097.93000000005</v>
      </c>
    </row>
    <row r="109" spans="1:6" ht="36.950000000000003" customHeight="1" x14ac:dyDescent="0.2">
      <c r="A109" s="13" t="s">
        <v>191</v>
      </c>
      <c r="B109" s="36" t="s">
        <v>182</v>
      </c>
      <c r="C109" s="15" t="s">
        <v>330</v>
      </c>
      <c r="D109" s="16">
        <f>D110</f>
        <v>877366.93</v>
      </c>
      <c r="E109" s="37">
        <v>722269</v>
      </c>
      <c r="F109" s="38">
        <f t="shared" si="2"/>
        <v>155097.93000000005</v>
      </c>
    </row>
    <row r="110" spans="1:6" ht="36.950000000000003" customHeight="1" x14ac:dyDescent="0.2">
      <c r="A110" s="13" t="s">
        <v>193</v>
      </c>
      <c r="B110" s="36" t="s">
        <v>182</v>
      </c>
      <c r="C110" s="15" t="s">
        <v>331</v>
      </c>
      <c r="D110" s="16">
        <v>877366.93</v>
      </c>
      <c r="E110" s="37">
        <v>722269</v>
      </c>
      <c r="F110" s="38">
        <f t="shared" si="2"/>
        <v>155097.93000000005</v>
      </c>
    </row>
    <row r="111" spans="1:6" ht="49.15" customHeight="1" x14ac:dyDescent="0.2">
      <c r="A111" s="13" t="s">
        <v>332</v>
      </c>
      <c r="B111" s="36" t="s">
        <v>182</v>
      </c>
      <c r="C111" s="15" t="s">
        <v>333</v>
      </c>
      <c r="D111" s="16">
        <v>297400</v>
      </c>
      <c r="E111" s="37">
        <v>297400</v>
      </c>
      <c r="F111" s="38" t="str">
        <f t="shared" ref="F111:F140" si="3">IF(OR(D111="-",IF(E111="-",0,E111)&gt;=IF(D111="-",0,D111)),"-",IF(D111="-",0,D111)-IF(E111="-",0,E111))</f>
        <v>-</v>
      </c>
    </row>
    <row r="112" spans="1:6" ht="28.5" customHeight="1" x14ac:dyDescent="0.2">
      <c r="A112" s="13" t="s">
        <v>191</v>
      </c>
      <c r="B112" s="36" t="s">
        <v>182</v>
      </c>
      <c r="C112" s="15" t="s">
        <v>334</v>
      </c>
      <c r="D112" s="16">
        <v>297400</v>
      </c>
      <c r="E112" s="37">
        <v>297400</v>
      </c>
      <c r="F112" s="38" t="str">
        <f t="shared" si="3"/>
        <v>-</v>
      </c>
    </row>
    <row r="113" spans="1:6" ht="36.950000000000003" customHeight="1" x14ac:dyDescent="0.2">
      <c r="A113" s="13" t="s">
        <v>193</v>
      </c>
      <c r="B113" s="36" t="s">
        <v>182</v>
      </c>
      <c r="C113" s="15" t="s">
        <v>335</v>
      </c>
      <c r="D113" s="16">
        <v>297400</v>
      </c>
      <c r="E113" s="37">
        <v>297400</v>
      </c>
      <c r="F113" s="38" t="str">
        <f t="shared" si="3"/>
        <v>-</v>
      </c>
    </row>
    <row r="114" spans="1:6" ht="62.25" customHeight="1" x14ac:dyDescent="0.2">
      <c r="A114" s="13" t="s">
        <v>336</v>
      </c>
      <c r="B114" s="36" t="s">
        <v>182</v>
      </c>
      <c r="C114" s="15" t="s">
        <v>337</v>
      </c>
      <c r="D114" s="16">
        <v>35600</v>
      </c>
      <c r="E114" s="37">
        <v>35520</v>
      </c>
      <c r="F114" s="38">
        <f t="shared" si="3"/>
        <v>80</v>
      </c>
    </row>
    <row r="115" spans="1:6" ht="27" customHeight="1" x14ac:dyDescent="0.2">
      <c r="A115" s="13" t="s">
        <v>191</v>
      </c>
      <c r="B115" s="36" t="s">
        <v>182</v>
      </c>
      <c r="C115" s="15" t="s">
        <v>338</v>
      </c>
      <c r="D115" s="16">
        <v>35600</v>
      </c>
      <c r="E115" s="37">
        <v>35520</v>
      </c>
      <c r="F115" s="38">
        <f t="shared" si="3"/>
        <v>80</v>
      </c>
    </row>
    <row r="116" spans="1:6" ht="30" customHeight="1" x14ac:dyDescent="0.2">
      <c r="A116" s="13" t="s">
        <v>193</v>
      </c>
      <c r="B116" s="36" t="s">
        <v>182</v>
      </c>
      <c r="C116" s="15" t="s">
        <v>339</v>
      </c>
      <c r="D116" s="16">
        <v>35600</v>
      </c>
      <c r="E116" s="37">
        <v>35520</v>
      </c>
      <c r="F116" s="38">
        <f t="shared" si="3"/>
        <v>80</v>
      </c>
    </row>
    <row r="117" spans="1:6" x14ac:dyDescent="0.2">
      <c r="A117" s="13" t="s">
        <v>340</v>
      </c>
      <c r="B117" s="36" t="s">
        <v>182</v>
      </c>
      <c r="C117" s="15" t="s">
        <v>341</v>
      </c>
      <c r="D117" s="16">
        <v>10000</v>
      </c>
      <c r="E117" s="37">
        <v>10000</v>
      </c>
      <c r="F117" s="38" t="str">
        <f t="shared" si="3"/>
        <v>-</v>
      </c>
    </row>
    <row r="118" spans="1:6" ht="24.6" customHeight="1" x14ac:dyDescent="0.2">
      <c r="A118" s="13" t="s">
        <v>342</v>
      </c>
      <c r="B118" s="36" t="s">
        <v>182</v>
      </c>
      <c r="C118" s="15" t="s">
        <v>343</v>
      </c>
      <c r="D118" s="16">
        <v>10000</v>
      </c>
      <c r="E118" s="37">
        <v>10000</v>
      </c>
      <c r="F118" s="38" t="str">
        <f t="shared" si="3"/>
        <v>-</v>
      </c>
    </row>
    <row r="119" spans="1:6" ht="93.75" customHeight="1" x14ac:dyDescent="0.2">
      <c r="A119" s="39" t="s">
        <v>344</v>
      </c>
      <c r="B119" s="36" t="s">
        <v>182</v>
      </c>
      <c r="C119" s="15" t="s">
        <v>345</v>
      </c>
      <c r="D119" s="16">
        <v>10000</v>
      </c>
      <c r="E119" s="37">
        <v>10000</v>
      </c>
      <c r="F119" s="38" t="str">
        <f t="shared" si="3"/>
        <v>-</v>
      </c>
    </row>
    <row r="120" spans="1:6" ht="27.75" customHeight="1" x14ac:dyDescent="0.2">
      <c r="A120" s="13" t="s">
        <v>191</v>
      </c>
      <c r="B120" s="36" t="s">
        <v>182</v>
      </c>
      <c r="C120" s="15" t="s">
        <v>346</v>
      </c>
      <c r="D120" s="16">
        <v>10000</v>
      </c>
      <c r="E120" s="37">
        <v>10000</v>
      </c>
      <c r="F120" s="38" t="str">
        <f t="shared" si="3"/>
        <v>-</v>
      </c>
    </row>
    <row r="121" spans="1:6" ht="27.75" customHeight="1" x14ac:dyDescent="0.2">
      <c r="A121" s="13" t="s">
        <v>193</v>
      </c>
      <c r="B121" s="36" t="s">
        <v>182</v>
      </c>
      <c r="C121" s="15" t="s">
        <v>347</v>
      </c>
      <c r="D121" s="16">
        <v>10000</v>
      </c>
      <c r="E121" s="37">
        <v>10000</v>
      </c>
      <c r="F121" s="38" t="str">
        <f t="shared" si="3"/>
        <v>-</v>
      </c>
    </row>
    <row r="122" spans="1:6" x14ac:dyDescent="0.2">
      <c r="A122" s="13" t="s">
        <v>348</v>
      </c>
      <c r="B122" s="36" t="s">
        <v>182</v>
      </c>
      <c r="C122" s="15" t="s">
        <v>349</v>
      </c>
      <c r="D122" s="16">
        <f>D123</f>
        <v>8476333.0700000003</v>
      </c>
      <c r="E122" s="16">
        <f>E123</f>
        <v>8476316.3100000005</v>
      </c>
      <c r="F122" s="38">
        <f t="shared" si="3"/>
        <v>16.759999999776483</v>
      </c>
    </row>
    <row r="123" spans="1:6" x14ac:dyDescent="0.2">
      <c r="A123" s="13" t="s">
        <v>350</v>
      </c>
      <c r="B123" s="36" t="s">
        <v>182</v>
      </c>
      <c r="C123" s="15" t="s">
        <v>351</v>
      </c>
      <c r="D123" s="16">
        <f>D124+D128</f>
        <v>8476333.0700000003</v>
      </c>
      <c r="E123" s="16">
        <f>E124+E128</f>
        <v>8476316.3100000005</v>
      </c>
      <c r="F123" s="38">
        <f t="shared" si="3"/>
        <v>16.759999999776483</v>
      </c>
    </row>
    <row r="124" spans="1:6" ht="49.15" customHeight="1" x14ac:dyDescent="0.2">
      <c r="A124" s="13" t="s">
        <v>352</v>
      </c>
      <c r="B124" s="36" t="s">
        <v>182</v>
      </c>
      <c r="C124" s="15" t="s">
        <v>353</v>
      </c>
      <c r="D124" s="16">
        <f>D125</f>
        <v>6744525.6299999999</v>
      </c>
      <c r="E124" s="16">
        <f>E125</f>
        <v>6744525.6299999999</v>
      </c>
      <c r="F124" s="38" t="str">
        <f t="shared" si="3"/>
        <v>-</v>
      </c>
    </row>
    <row r="125" spans="1:6" x14ac:dyDescent="0.2">
      <c r="A125" s="13" t="s">
        <v>354</v>
      </c>
      <c r="B125" s="36" t="s">
        <v>182</v>
      </c>
      <c r="C125" s="15" t="s">
        <v>355</v>
      </c>
      <c r="D125" s="16">
        <f>D126+D127</f>
        <v>6744525.6299999999</v>
      </c>
      <c r="E125" s="16">
        <f>E126+E127</f>
        <v>6744525.6299999999</v>
      </c>
      <c r="F125" s="38" t="str">
        <f t="shared" si="3"/>
        <v>-</v>
      </c>
    </row>
    <row r="126" spans="1:6" ht="49.15" customHeight="1" x14ac:dyDescent="0.2">
      <c r="A126" s="13" t="s">
        <v>356</v>
      </c>
      <c r="B126" s="36" t="s">
        <v>182</v>
      </c>
      <c r="C126" s="15" t="s">
        <v>357</v>
      </c>
      <c r="D126" s="16">
        <v>5230603.22</v>
      </c>
      <c r="E126" s="37">
        <f>D126</f>
        <v>5230603.22</v>
      </c>
      <c r="F126" s="38" t="str">
        <f t="shared" si="3"/>
        <v>-</v>
      </c>
    </row>
    <row r="127" spans="1:6" x14ac:dyDescent="0.2">
      <c r="A127" s="13" t="s">
        <v>358</v>
      </c>
      <c r="B127" s="36" t="s">
        <v>182</v>
      </c>
      <c r="C127" s="15" t="s">
        <v>359</v>
      </c>
      <c r="D127" s="16">
        <v>1513922.41</v>
      </c>
      <c r="E127" s="37">
        <v>1513922.41</v>
      </c>
      <c r="F127" s="38" t="str">
        <f t="shared" si="3"/>
        <v>-</v>
      </c>
    </row>
    <row r="128" spans="1:6" ht="39" customHeight="1" x14ac:dyDescent="0.2">
      <c r="A128" s="13" t="s">
        <v>360</v>
      </c>
      <c r="B128" s="36" t="s">
        <v>182</v>
      </c>
      <c r="C128" s="15" t="s">
        <v>361</v>
      </c>
      <c r="D128" s="16">
        <f>D129</f>
        <v>1731807.44</v>
      </c>
      <c r="E128" s="37">
        <v>1731790.68</v>
      </c>
      <c r="F128" s="38">
        <f t="shared" si="3"/>
        <v>16.760000000009313</v>
      </c>
    </row>
    <row r="129" spans="1:6" x14ac:dyDescent="0.2">
      <c r="A129" s="13" t="s">
        <v>354</v>
      </c>
      <c r="B129" s="36" t="s">
        <v>182</v>
      </c>
      <c r="C129" s="15" t="s">
        <v>362</v>
      </c>
      <c r="D129" s="16">
        <f>D130</f>
        <v>1731807.44</v>
      </c>
      <c r="E129" s="37">
        <v>1731790.68</v>
      </c>
      <c r="F129" s="38">
        <f t="shared" si="3"/>
        <v>16.760000000009313</v>
      </c>
    </row>
    <row r="130" spans="1:6" x14ac:dyDescent="0.2">
      <c r="A130" s="13" t="s">
        <v>358</v>
      </c>
      <c r="B130" s="36" t="s">
        <v>182</v>
      </c>
      <c r="C130" s="15" t="s">
        <v>363</v>
      </c>
      <c r="D130" s="16">
        <f>1731807.44</f>
        <v>1731807.44</v>
      </c>
      <c r="E130" s="37">
        <v>1731790.68</v>
      </c>
      <c r="F130" s="38">
        <f t="shared" si="3"/>
        <v>16.760000000009313</v>
      </c>
    </row>
    <row r="131" spans="1:6" x14ac:dyDescent="0.2">
      <c r="A131" s="13" t="s">
        <v>364</v>
      </c>
      <c r="B131" s="36" t="s">
        <v>182</v>
      </c>
      <c r="C131" s="15" t="s">
        <v>365</v>
      </c>
      <c r="D131" s="16">
        <v>72000</v>
      </c>
      <c r="E131" s="37">
        <v>64777.7</v>
      </c>
      <c r="F131" s="38">
        <f t="shared" si="3"/>
        <v>7222.3000000000029</v>
      </c>
    </row>
    <row r="132" spans="1:6" x14ac:dyDescent="0.2">
      <c r="A132" s="13" t="s">
        <v>366</v>
      </c>
      <c r="B132" s="36" t="s">
        <v>182</v>
      </c>
      <c r="C132" s="15" t="s">
        <v>367</v>
      </c>
      <c r="D132" s="16">
        <v>72000</v>
      </c>
      <c r="E132" s="37">
        <v>64777.7</v>
      </c>
      <c r="F132" s="38">
        <f t="shared" si="3"/>
        <v>7222.3000000000029</v>
      </c>
    </row>
    <row r="133" spans="1:6" ht="71.25" customHeight="1" x14ac:dyDescent="0.2">
      <c r="A133" s="39" t="s">
        <v>368</v>
      </c>
      <c r="B133" s="36" t="s">
        <v>182</v>
      </c>
      <c r="C133" s="15" t="s">
        <v>369</v>
      </c>
      <c r="D133" s="16">
        <v>72000</v>
      </c>
      <c r="E133" s="37">
        <v>64777.7</v>
      </c>
      <c r="F133" s="38">
        <f t="shared" si="3"/>
        <v>7222.3000000000029</v>
      </c>
    </row>
    <row r="134" spans="1:6" ht="15" customHeight="1" x14ac:dyDescent="0.2">
      <c r="A134" s="13" t="s">
        <v>370</v>
      </c>
      <c r="B134" s="36" t="s">
        <v>182</v>
      </c>
      <c r="C134" s="15" t="s">
        <v>371</v>
      </c>
      <c r="D134" s="16">
        <v>72000</v>
      </c>
      <c r="E134" s="37">
        <v>64777.7</v>
      </c>
      <c r="F134" s="38">
        <f t="shared" si="3"/>
        <v>7222.3000000000029</v>
      </c>
    </row>
    <row r="135" spans="1:6" x14ac:dyDescent="0.2">
      <c r="A135" s="13" t="s">
        <v>372</v>
      </c>
      <c r="B135" s="36" t="s">
        <v>182</v>
      </c>
      <c r="C135" s="15" t="s">
        <v>373</v>
      </c>
      <c r="D135" s="16">
        <v>72000</v>
      </c>
      <c r="E135" s="37">
        <v>64777.7</v>
      </c>
      <c r="F135" s="38">
        <f t="shared" si="3"/>
        <v>7222.3000000000029</v>
      </c>
    </row>
    <row r="136" spans="1:6" x14ac:dyDescent="0.2">
      <c r="A136" s="13" t="s">
        <v>374</v>
      </c>
      <c r="B136" s="36" t="s">
        <v>182</v>
      </c>
      <c r="C136" s="15" t="s">
        <v>375</v>
      </c>
      <c r="D136" s="16">
        <v>20000</v>
      </c>
      <c r="E136" s="37">
        <v>20000</v>
      </c>
      <c r="F136" s="38" t="str">
        <f t="shared" si="3"/>
        <v>-</v>
      </c>
    </row>
    <row r="137" spans="1:6" x14ac:dyDescent="0.2">
      <c r="A137" s="13" t="s">
        <v>376</v>
      </c>
      <c r="B137" s="36" t="s">
        <v>182</v>
      </c>
      <c r="C137" s="15" t="s">
        <v>377</v>
      </c>
      <c r="D137" s="16">
        <v>20000</v>
      </c>
      <c r="E137" s="37">
        <v>20000</v>
      </c>
      <c r="F137" s="38" t="str">
        <f t="shared" si="3"/>
        <v>-</v>
      </c>
    </row>
    <row r="138" spans="1:6" ht="50.25" customHeight="1" x14ac:dyDescent="0.2">
      <c r="A138" s="13" t="s">
        <v>378</v>
      </c>
      <c r="B138" s="36" t="s">
        <v>182</v>
      </c>
      <c r="C138" s="15" t="s">
        <v>379</v>
      </c>
      <c r="D138" s="16">
        <v>20000</v>
      </c>
      <c r="E138" s="37">
        <v>20000</v>
      </c>
      <c r="F138" s="38" t="str">
        <f t="shared" si="3"/>
        <v>-</v>
      </c>
    </row>
    <row r="139" spans="1:6" ht="27.75" customHeight="1" x14ac:dyDescent="0.2">
      <c r="A139" s="13" t="s">
        <v>191</v>
      </c>
      <c r="B139" s="36" t="s">
        <v>182</v>
      </c>
      <c r="C139" s="15" t="s">
        <v>380</v>
      </c>
      <c r="D139" s="16">
        <v>20000</v>
      </c>
      <c r="E139" s="37">
        <v>20000</v>
      </c>
      <c r="F139" s="38" t="str">
        <f t="shared" si="3"/>
        <v>-</v>
      </c>
    </row>
    <row r="140" spans="1:6" ht="24.75" customHeight="1" x14ac:dyDescent="0.2">
      <c r="A140" s="13" t="s">
        <v>193</v>
      </c>
      <c r="B140" s="36" t="s">
        <v>182</v>
      </c>
      <c r="C140" s="15" t="s">
        <v>381</v>
      </c>
      <c r="D140" s="16">
        <v>20000</v>
      </c>
      <c r="E140" s="37">
        <v>20000</v>
      </c>
      <c r="F140" s="38" t="str">
        <f t="shared" si="3"/>
        <v>-</v>
      </c>
    </row>
    <row r="141" spans="1:6" ht="9" customHeight="1" x14ac:dyDescent="0.2">
      <c r="A141" s="40"/>
      <c r="B141" s="41"/>
      <c r="C141" s="42"/>
      <c r="D141" s="43"/>
      <c r="E141" s="41"/>
      <c r="F141" s="41"/>
    </row>
    <row r="142" spans="1:6" ht="13.5" customHeight="1" x14ac:dyDescent="0.2">
      <c r="A142" s="44" t="s">
        <v>382</v>
      </c>
      <c r="B142" s="45" t="s">
        <v>383</v>
      </c>
      <c r="C142" s="46" t="s">
        <v>183</v>
      </c>
      <c r="D142" s="47" t="e">
        <f>#REF!-Расходы!D13</f>
        <v>#REF!</v>
      </c>
      <c r="E142" s="47">
        <f>Доходы!E19-Расходы!E13</f>
        <v>-5291722.9599999972</v>
      </c>
      <c r="F142" s="48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3" t="s">
        <v>385</v>
      </c>
      <c r="B1" s="143"/>
      <c r="C1" s="143"/>
      <c r="D1" s="143"/>
      <c r="E1" s="143"/>
      <c r="F1" s="143"/>
    </row>
    <row r="2" spans="1:6" ht="13.15" customHeight="1" x14ac:dyDescent="0.25">
      <c r="A2" s="131" t="s">
        <v>386</v>
      </c>
      <c r="B2" s="131"/>
      <c r="C2" s="131"/>
      <c r="D2" s="131"/>
      <c r="E2" s="131"/>
      <c r="F2" s="131"/>
    </row>
    <row r="3" spans="1:6" ht="9" customHeight="1" x14ac:dyDescent="0.2">
      <c r="A3" s="3"/>
      <c r="B3" s="49"/>
      <c r="C3" s="17"/>
      <c r="D3" s="5"/>
      <c r="E3" s="5"/>
      <c r="F3" s="17"/>
    </row>
    <row r="4" spans="1:6" ht="13.9" customHeight="1" x14ac:dyDescent="0.2">
      <c r="A4" s="144" t="s">
        <v>21</v>
      </c>
      <c r="B4" s="135" t="s">
        <v>22</v>
      </c>
      <c r="C4" s="129" t="s">
        <v>387</v>
      </c>
      <c r="D4" s="138" t="s">
        <v>24</v>
      </c>
      <c r="E4" s="138" t="s">
        <v>25</v>
      </c>
      <c r="F4" s="127" t="s">
        <v>26</v>
      </c>
    </row>
    <row r="5" spans="1:6" ht="4.9000000000000004" customHeight="1" x14ac:dyDescent="0.2">
      <c r="A5" s="145"/>
      <c r="B5" s="136"/>
      <c r="C5" s="130"/>
      <c r="D5" s="139"/>
      <c r="E5" s="139"/>
      <c r="F5" s="128"/>
    </row>
    <row r="6" spans="1:6" ht="6" customHeight="1" x14ac:dyDescent="0.2">
      <c r="A6" s="145"/>
      <c r="B6" s="136"/>
      <c r="C6" s="130"/>
      <c r="D6" s="139"/>
      <c r="E6" s="139"/>
      <c r="F6" s="128"/>
    </row>
    <row r="7" spans="1:6" ht="4.9000000000000004" customHeight="1" x14ac:dyDescent="0.2">
      <c r="A7" s="145"/>
      <c r="B7" s="136"/>
      <c r="C7" s="130"/>
      <c r="D7" s="139"/>
      <c r="E7" s="139"/>
      <c r="F7" s="128"/>
    </row>
    <row r="8" spans="1:6" ht="6" customHeight="1" x14ac:dyDescent="0.2">
      <c r="A8" s="145"/>
      <c r="B8" s="136"/>
      <c r="C8" s="130"/>
      <c r="D8" s="139"/>
      <c r="E8" s="139"/>
      <c r="F8" s="128"/>
    </row>
    <row r="9" spans="1:6" ht="6" customHeight="1" x14ac:dyDescent="0.2">
      <c r="A9" s="145"/>
      <c r="B9" s="136"/>
      <c r="C9" s="130"/>
      <c r="D9" s="139"/>
      <c r="E9" s="139"/>
      <c r="F9" s="128"/>
    </row>
    <row r="10" spans="1:6" ht="18" customHeight="1" x14ac:dyDescent="0.2">
      <c r="A10" s="146"/>
      <c r="B10" s="137"/>
      <c r="C10" s="147"/>
      <c r="D10" s="140"/>
      <c r="E10" s="140"/>
      <c r="F10" s="148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27</v>
      </c>
      <c r="E11" s="24" t="s">
        <v>28</v>
      </c>
      <c r="F11" s="12" t="s">
        <v>29</v>
      </c>
    </row>
    <row r="12" spans="1:6" ht="24.6" customHeight="1" x14ac:dyDescent="0.2">
      <c r="A12" s="50" t="s">
        <v>388</v>
      </c>
      <c r="B12" s="51" t="s">
        <v>389</v>
      </c>
      <c r="C12" s="52" t="s">
        <v>183</v>
      </c>
      <c r="D12" s="53">
        <v>5852400</v>
      </c>
      <c r="E12" s="53">
        <f>E18</f>
        <v>5291722.9600000046</v>
      </c>
      <c r="F12" s="54" t="s">
        <v>183</v>
      </c>
    </row>
    <row r="13" spans="1:6" x14ac:dyDescent="0.2">
      <c r="A13" s="55" t="s">
        <v>33</v>
      </c>
      <c r="B13" s="56"/>
      <c r="C13" s="57"/>
      <c r="D13" s="58"/>
      <c r="E13" s="58"/>
      <c r="F13" s="59"/>
    </row>
    <row r="14" spans="1:6" ht="24.6" customHeight="1" x14ac:dyDescent="0.2">
      <c r="A14" s="25" t="s">
        <v>390</v>
      </c>
      <c r="B14" s="60" t="s">
        <v>391</v>
      </c>
      <c r="C14" s="61" t="s">
        <v>183</v>
      </c>
      <c r="D14" s="28" t="s">
        <v>44</v>
      </c>
      <c r="E14" s="28" t="s">
        <v>44</v>
      </c>
      <c r="F14" s="29" t="s">
        <v>44</v>
      </c>
    </row>
    <row r="15" spans="1:6" x14ac:dyDescent="0.2">
      <c r="A15" s="55" t="s">
        <v>392</v>
      </c>
      <c r="B15" s="56"/>
      <c r="C15" s="57"/>
      <c r="D15" s="58"/>
      <c r="E15" s="58"/>
      <c r="F15" s="59"/>
    </row>
    <row r="16" spans="1:6" ht="24.6" customHeight="1" x14ac:dyDescent="0.2">
      <c r="A16" s="25" t="s">
        <v>393</v>
      </c>
      <c r="B16" s="60" t="s">
        <v>394</v>
      </c>
      <c r="C16" s="61" t="s">
        <v>183</v>
      </c>
      <c r="D16" s="28" t="s">
        <v>44</v>
      </c>
      <c r="E16" s="28" t="s">
        <v>44</v>
      </c>
      <c r="F16" s="29" t="s">
        <v>44</v>
      </c>
    </row>
    <row r="17" spans="1:6" x14ac:dyDescent="0.2">
      <c r="A17" s="55" t="s">
        <v>392</v>
      </c>
      <c r="B17" s="56"/>
      <c r="C17" s="57"/>
      <c r="D17" s="58"/>
      <c r="E17" s="58"/>
      <c r="F17" s="59"/>
    </row>
    <row r="18" spans="1:6" x14ac:dyDescent="0.2">
      <c r="A18" s="50" t="s">
        <v>395</v>
      </c>
      <c r="B18" s="51" t="s">
        <v>396</v>
      </c>
      <c r="C18" s="52" t="s">
        <v>397</v>
      </c>
      <c r="D18" s="53">
        <v>5852400</v>
      </c>
      <c r="E18" s="53">
        <f>E19</f>
        <v>5291722.9600000046</v>
      </c>
      <c r="F18" s="54">
        <f>F19</f>
        <v>560677.03999999538</v>
      </c>
    </row>
    <row r="19" spans="1:6" ht="24.6" customHeight="1" x14ac:dyDescent="0.2">
      <c r="A19" s="50" t="s">
        <v>398</v>
      </c>
      <c r="B19" s="51" t="s">
        <v>396</v>
      </c>
      <c r="C19" s="52" t="s">
        <v>399</v>
      </c>
      <c r="D19" s="53">
        <v>5852400</v>
      </c>
      <c r="E19" s="53">
        <f>E20+E23</f>
        <v>5291722.9600000046</v>
      </c>
      <c r="F19" s="54">
        <f>D19-E19</f>
        <v>560677.03999999538</v>
      </c>
    </row>
    <row r="20" spans="1:6" x14ac:dyDescent="0.2">
      <c r="A20" s="50" t="s">
        <v>400</v>
      </c>
      <c r="B20" s="51" t="s">
        <v>401</v>
      </c>
      <c r="C20" s="52" t="s">
        <v>402</v>
      </c>
      <c r="D20" s="53">
        <f>D21</f>
        <v>-16054000</v>
      </c>
      <c r="E20" s="53">
        <f>E21</f>
        <v>-16797149.139999997</v>
      </c>
      <c r="F20" s="54" t="s">
        <v>384</v>
      </c>
    </row>
    <row r="21" spans="1:6" ht="24.6" customHeight="1" x14ac:dyDescent="0.2">
      <c r="A21" s="50" t="s">
        <v>403</v>
      </c>
      <c r="B21" s="51" t="s">
        <v>401</v>
      </c>
      <c r="C21" s="52" t="s">
        <v>404</v>
      </c>
      <c r="D21" s="53">
        <f>D22</f>
        <v>-16054000</v>
      </c>
      <c r="E21" s="53">
        <f>E22</f>
        <v>-16797149.139999997</v>
      </c>
      <c r="F21" s="54" t="s">
        <v>384</v>
      </c>
    </row>
    <row r="22" spans="1:6" ht="24.6" customHeight="1" x14ac:dyDescent="0.2">
      <c r="A22" s="13" t="s">
        <v>405</v>
      </c>
      <c r="B22" s="14" t="s">
        <v>401</v>
      </c>
      <c r="C22" s="62" t="s">
        <v>406</v>
      </c>
      <c r="D22" s="16">
        <f>242700+-16296700</f>
        <v>-16054000</v>
      </c>
      <c r="E22" s="16">
        <f>-16791414.74-5734.4</f>
        <v>-16797149.139999997</v>
      </c>
      <c r="F22" s="38" t="s">
        <v>384</v>
      </c>
    </row>
    <row r="23" spans="1:6" x14ac:dyDescent="0.2">
      <c r="A23" s="50" t="s">
        <v>407</v>
      </c>
      <c r="B23" s="51" t="s">
        <v>408</v>
      </c>
      <c r="C23" s="52" t="s">
        <v>409</v>
      </c>
      <c r="D23" s="53">
        <f>D24</f>
        <v>21906400</v>
      </c>
      <c r="E23" s="53">
        <f>E24</f>
        <v>22088872.100000001</v>
      </c>
      <c r="F23" s="54" t="s">
        <v>384</v>
      </c>
    </row>
    <row r="24" spans="1:6" ht="24.6" customHeight="1" x14ac:dyDescent="0.2">
      <c r="A24" s="13" t="s">
        <v>410</v>
      </c>
      <c r="B24" s="14" t="s">
        <v>408</v>
      </c>
      <c r="C24" s="62" t="s">
        <v>411</v>
      </c>
      <c r="D24" s="16">
        <f>Расходы!D13</f>
        <v>21906400</v>
      </c>
      <c r="E24" s="16">
        <v>22088872.100000001</v>
      </c>
      <c r="F24" s="38" t="s">
        <v>384</v>
      </c>
    </row>
    <row r="25" spans="1:6" ht="12.75" customHeight="1" x14ac:dyDescent="0.2">
      <c r="A25" s="63"/>
      <c r="B25" s="64"/>
      <c r="C25" s="65"/>
      <c r="D25" s="66"/>
      <c r="E25" s="66"/>
      <c r="F25" s="67"/>
    </row>
    <row r="37" spans="1:6" ht="12.75" customHeight="1" x14ac:dyDescent="0.2">
      <c r="A37" s="6" t="s">
        <v>428</v>
      </c>
      <c r="D37" s="2"/>
      <c r="E37" s="2"/>
      <c r="F37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28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5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421</v>
      </c>
    </row>
    <row r="7" spans="1:2" x14ac:dyDescent="0.2">
      <c r="A7" t="s">
        <v>422</v>
      </c>
      <c r="B7" t="s">
        <v>421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rep:2.52.0.170</dc:description>
  <cp:lastModifiedBy>Natalya</cp:lastModifiedBy>
  <cp:lastPrinted>2021-01-15T05:39:32Z</cp:lastPrinted>
  <dcterms:created xsi:type="dcterms:W3CDTF">2021-01-11T12:30:21Z</dcterms:created>
  <dcterms:modified xsi:type="dcterms:W3CDTF">2021-01-27T08:45:42Z</dcterms:modified>
</cp:coreProperties>
</file>