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<sst xmlns="http://schemas.openxmlformats.org/spreadsheetml/2006/main" count="557" uniqueCount="322">
  <si>
    <t>КОДЫ</t>
  </si>
  <si>
    <t xml:space="preserve">  Форма по ОКУД</t>
  </si>
  <si>
    <t>0503117</t>
  </si>
  <si>
    <t xml:space="preserve">                   Дата</t>
  </si>
  <si>
    <t>01.03.2019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</si>
  <si>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</si>
  <si>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</si>
  <si>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</si>
  <si>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</si>
  <si>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</si>
  <si>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</si>
  <si>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</si>
  <si>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</si>
  <si>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</si>
  <si>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</si>
  <si>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</si>
  <si>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ППО Круглянского сельского поселения Азовского района (сельские поселения)</t>
  </si>
  <si>
    <t>Единица измерения: руб.</t>
  </si>
  <si>
    <t>04228757</t>
  </si>
  <si>
    <t>951</t>
  </si>
  <si>
    <t>60601440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</si>
  <si>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</si>
  <si>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</si>
  <si>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</si>
  <si>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</si>
  <si>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</si>
  <si>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</si>
  <si>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</si>
  <si>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</si>
  <si>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</si>
  <si>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</si>
  <si>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</si>
  <si>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</si>
  <si>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</si>
  <si>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</si>
  <si>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</si>
  <si>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</si>
  <si>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</si>
  <si>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</si>
  <si>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</si>
  <si>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</si>
  <si>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</si>
  <si>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</si>
  <si>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</si>
  <si>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</si>
  <si>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</si>
  <si>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</si>
  <si>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</si>
  <si>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</si>
  <si>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</si>
  <si>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</si>
  <si>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</si>
  <si>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</si>
  <si>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</si>
  <si>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</si>
  <si>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</si>
  <si>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</si>
  <si>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</si>
  <si>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</si>
  <si>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</si>
  <si>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</si>
  <si>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</si>
  <si>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</si>
  <si>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</si>
  <si>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</si>
  <si>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</si>
  <si>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</si>
  <si>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</si>
  <si>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</si>
  <si>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</si>
  <si>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</si>
  <si>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</si>
  <si>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</si>
  <si>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</si>
  <si>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</si>
  <si>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</si>
  <si>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</si>
  <si>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</si>
  <si>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</si>
  <si>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</si>
  <si>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</si>
  <si>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</si>
  <si>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</si>
  <si>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</si>
  <si>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</si>
  <si>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</si>
  <si>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</si>
  <si>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</si>
  <si>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</si>
  <si>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</si>
  <si>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</si>
  <si>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</si>
  <si>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</si>
  <si>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</si>
  <si>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</si>
  <si>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</si>
  <si>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</si>
  <si>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</si>
  <si>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</si>
  <si>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</si>
  <si>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</si>
  <si>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</si>
  <si>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</si>
  <si>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</si>
  <si>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</si>
  <si>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</si>
  <si>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</si>
  <si>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</si>
  <si>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</si>
  <si>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</si>
  <si>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</si>
  <si>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</si>
  <si>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</si>
  <si>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</si>
  <si>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</si>
  <si>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</si>
  <si>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</si>
  <si>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</si>
  <si>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</si>
  <si>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</si>
  <si>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</si>
  <si>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</si>
  <si>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</si>
  <si>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</si>
  <si>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</si>
  <si>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</si>
  <si>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</si>
  <si>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</si>
  <si>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</si>
  <si>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</si>
  <si>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</si>
  <si>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</si>
  <si>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</si>
  <si>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</si>
  <si>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</si>
  <si>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</si>
  <si>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</si>
  <si>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</si>
  <si>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</si>
  <si>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</si>
  <si>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</si>
  <si>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</si>
  <si>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</si>
  <si>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</si>
  <si>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</si>
  <si>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</si>
  <si>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</si>
  <si>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</si>
  <si>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</si>
  <si>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</si>
  <si>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</si>
  <si>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</si>
  <si>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</si>
  <si>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</si>
  <si>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</si>
  <si>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</si>
  <si>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</si>
  <si>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</si>
  <si>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</si>
  <si>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</si>
  <si>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</si>
  <si>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</si>
  <si>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</si>
  <si>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</si>
  <si>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</si>
  <si>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</si>
  <si>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</si>
  <si>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</si>
  <si>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</si>
  <si>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</si>
  <si>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</si>
  <si>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</si>
  <si>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</si>
  <si>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</si>
  <si>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</si>
  <si>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</si>
  <si>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</si>
  <si>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</si>
  <si>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</si>
  <si>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</si>
  <si>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</si>
  <si>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</si>
  <si>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</si>
  <si>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</si>
  <si>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</si>
  <si>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</si>
  <si>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</si>
  <si>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</si>
  <si>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</si>
  <si>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</si>
  <si>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</si>
  <si>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</si>
  <si>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</si>
  <si>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</si>
  <si>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951 0113 1310000190 000 </t>
  </si>
  <si>
    <t xml:space="preserve">951 0113 1310000190 850 </t>
  </si>
  <si>
    <t>Уплата налога на имущество организаций и земельного налога</t>
  </si>
  <si>
    <t xml:space="preserve">951 0113 1310000190 851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</si>
  <si>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</si>
  <si>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</si>
  <si>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</si>
  <si>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</si>
  <si>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</si>
  <si>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</t>
  </si>
  <si>
    <t xml:space="preserve">951 0113 9990085010 000 </t>
  </si>
  <si>
    <t xml:space="preserve">951 0113 9990085010 540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</si>
  <si>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</si>
  <si>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</si>
  <si>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</si>
  <si>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</si>
  <si>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</si>
  <si>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</si>
  <si>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</si>
  <si>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</si>
  <si>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</si>
  <si>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</si>
  <si>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</si>
  <si>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</si>
  <si>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</si>
  <si>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</si>
  <si>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</si>
  <si>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</si>
  <si>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</si>
  <si>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</si>
  <si>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</si>
  <si>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951 0309 0210028310 000 </t>
  </si>
  <si>
    <t xml:space="preserve">951 0309 0210028310 240 </t>
  </si>
  <si>
    <t xml:space="preserve">951 0309 0210028310 244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</si>
  <si>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</si>
  <si>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</si>
  <si>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</si>
  <si>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</si>
  <si>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</si>
  <si>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</si>
  <si>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</si>
  <si>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</si>
  <si>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</si>
  <si>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</si>
  <si>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</si>
  <si>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</si>
  <si>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Расходы на приобретение жилья малоимущим гражданам в муниципальную собственность</t>
  </si>
  <si>
    <t xml:space="preserve">951 0501 9990028930 000 </t>
  </si>
  <si>
    <t>Бюджетные инвестиции</t>
  </si>
  <si>
    <t xml:space="preserve">951 0501 9990028930 410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</si>
  <si>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</si>
  <si>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951 0501 9990028930 412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</si>
  <si>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</si>
  <si>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</si>
  <si>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</si>
  <si>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</si>
  <si>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</si>
  <si>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</si>
  <si>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</si>
  <si>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</si>
  <si>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</si>
  <si>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</si>
  <si>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</si>
  <si>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</si>
  <si>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</si>
  <si>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</si>
  <si>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</si>
  <si>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</si>
  <si>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</si>
  <si>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</si>
  <si>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</si>
  <si>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</si>
  <si>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</si>
  <si>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</si>
  <si>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</si>
  <si>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</si>
  <si>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</si>
  <si>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</si>
  <si>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</si>
  <si>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</si>
  <si>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</si>
  <si>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</si>
  <si>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</si>
  <si>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</si>
  <si>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</si>
  <si>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</si>
  <si>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</si>
  <si>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</si>
  <si>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</si>
  <si>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</si>
  <si>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</si>
  <si>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</si>
  <si>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</si>
  <si>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</si>
  <si>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</si>
  <si>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</si>
  <si>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</si>
  <si>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</si>
  <si>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</si>
  <si>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</si>
  <si>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</si>
  <si>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</si>
  <si>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</si>
  <si>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</si>
  <si>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</si>
  <si>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</si>
  <si>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</si>
  <si>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</si>
  <si>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</si>
  <si>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</si>
  <si>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</si>
  <si>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</si>
  <si>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</si>
  <si>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</si>
  <si>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</si>
  <si>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</si>
  <si>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</si>
  <si>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</si>
  <si>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058001-08</t>
  </si>
  <si>
    <t>Доходы/PERIOD</t>
  </si>
  <si>
    <t>ОТЧЕТ ОБ ИСПОЛНЕНИИ БЮДЖЕТА КРУГЛЯНСКОГО МСЕЛЬСКОГО ПОСЕЛЕНИЯ</t>
  </si>
  <si>
    <t>на 01 марта 2019 года</t>
  </si>
  <si>
    <t>Руководитель</t>
  </si>
  <si>
    <t>Н.П. Горностаев</t>
  </si>
  <si>
    <t>Заведующий сектором экономики и финансов</t>
  </si>
  <si>
    <t>Н.И. Попова</t>
  </si>
  <si>
    <t>Главный бухгалтер</t>
  </si>
  <si>
    <t>"01" марта  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</si>
</sst>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67">
      <selection activeCell="A26" sqref="A26"/>
    </sheetView>
  </sheetViews>
  <sheetFormatPr defaultColWidth="9.140625" defaultRowHeight="12.75" customHeight="1"/>
  <cols>
    <col min="1" max="1" width="53.7109375" style="0" customWidth="1"/>
    <col min="2" max="2" width="6.421875" style="0" customWidth="1"/>
    <col min="3" max="3" width="27.574218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314</v>
      </c>
      <c r="B2" s="96"/>
      <c r="C2" s="96"/>
      <c r="D2" s="96"/>
      <c r="E2" s="3"/>
      <c r="F2" s="4" t="s">
        <v>0</v>
      </c>
    </row>
    <row r="3" spans="1:6" ht="12.75">
      <c r="A3" s="5"/>
      <c r="B3" s="5"/>
      <c r="C3" s="5"/>
      <c r="D3" s="5"/>
      <c r="E3" s="6" t="s">
        <v>1</v>
      </c>
      <c r="F3" s="7" t="s">
        <v>2</v>
      </c>
    </row>
    <row r="4" spans="1:6" ht="12.75">
      <c r="A4" s="109" t="s">
        <v>315</v>
      </c>
      <c r="B4" s="109"/>
      <c r="C4" s="109"/>
      <c r="D4" s="109"/>
      <c r="E4" s="3" t="s">
        <v>3</v>
      </c>
      <c r="F4" s="8" t="s">
        <v>4</v>
      </c>
    </row>
    <row r="5" spans="1:6" ht="12.75">
      <c r="A5" s="109" t="s">
        <v>5</v>
      </c>
      <c r="B5" s="109"/>
      <c r="C5" s="109"/>
      <c r="D5" s="109"/>
      <c r="E5" s="3" t="s">
        <v>5</v>
      </c>
      <c r="F5" s="8" t="s">
        <v>6</v>
      </c>
    </row>
    <row r="6" spans="1:6" ht="12.75">
      <c r="A6" s="9"/>
      <c r="B6" s="9"/>
      <c r="C6" s="9"/>
      <c r="D6" s="9"/>
      <c r="E6" s="3" t="s">
        <v>7</v>
      </c>
      <c r="F6" s="10" t="s">
        <v>18</v>
      </c>
    </row>
    <row r="7" spans="1:6" ht="12.75">
      <c r="A7" s="11" t="s">
        <v>8</v>
      </c>
      <c r="B7" s="110" t="s">
        <v>15</v>
      </c>
      <c r="C7" s="111"/>
      <c r="D7" s="111"/>
      <c r="E7" s="3" t="s">
        <v>9</v>
      </c>
      <c r="F7" s="10" t="s">
        <v>19</v>
      </c>
    </row>
    <row r="8" spans="1:6" ht="24" customHeight="1">
      <c r="A8" s="11" t="s">
        <v>10</v>
      </c>
      <c r="B8" s="112" t="s">
        <v>16</v>
      </c>
      <c r="C8" s="112"/>
      <c r="D8" s="112"/>
      <c r="E8" s="3" t="s">
        <v>11</v>
      </c>
      <c r="F8" s="12" t="s">
        <v>20</v>
      </c>
    </row>
    <row r="9" spans="1:6" ht="12.75">
      <c r="A9" s="11" t="s">
        <v>12</v>
      </c>
      <c r="B9" s="11"/>
      <c r="C9" s="11"/>
      <c r="D9" s="13"/>
      <c r="E9" s="3"/>
      <c r="F9" s="14" t="s">
        <v>21</v>
      </c>
    </row>
    <row r="10" spans="1:6" ht="12.75">
      <c r="A10" s="11" t="s">
        <v>17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96" t="s">
        <v>22</v>
      </c>
      <c r="B11" s="96"/>
      <c r="C11" s="96"/>
      <c r="D11" s="96"/>
      <c r="E11" s="1"/>
      <c r="F11" s="17"/>
    </row>
    <row r="12" spans="1:6" ht="3.75" customHeight="1">
      <c r="A12" s="103" t="s">
        <v>23</v>
      </c>
      <c r="B12" s="97" t="s">
        <v>24</v>
      </c>
      <c r="C12" s="97" t="s">
        <v>25</v>
      </c>
      <c r="D12" s="100" t="s">
        <v>26</v>
      </c>
      <c r="E12" s="100" t="s">
        <v>27</v>
      </c>
      <c r="F12" s="106" t="s">
        <v>28</v>
      </c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25" customHeight="1">
      <c r="A18" s="105"/>
      <c r="B18" s="99"/>
      <c r="C18" s="99"/>
      <c r="D18" s="102"/>
      <c r="E18" s="102"/>
      <c r="F18" s="108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10001200</v>
      </c>
      <c r="E20" s="28">
        <f>E22+E66</f>
        <v>1016758.3500000001</v>
      </c>
      <c r="F20" s="27">
        <f>IF(OR(D20="-",IF(E20="-",0,E20)&gt;=IF(D20="-",0,D20)),"-",IF(D20="-",0,D20)-IF(E20="-",0,E20))</f>
        <v>8984441.65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7137100</v>
      </c>
      <c r="E22" s="37">
        <f>E23+E34+E38+E52+E56+E60+E63</f>
        <v>380033.35000000003</v>
      </c>
      <c r="F22" s="38">
        <f aca="true" t="shared" si="0" ref="F22:F53">IF(OR(D22="-",IF(E22="-",0,E22)&gt;=IF(D22="-",0,D22)),"-",IF(D22="-",0,D22)-IF(E22="-",0,E22))</f>
        <v>6757066.65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980800</v>
      </c>
      <c r="E23" s="37">
        <v>94504.43</v>
      </c>
      <c r="F23" s="38">
        <f t="shared" si="0"/>
        <v>886295.5700000001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980800</v>
      </c>
      <c r="E24" s="37">
        <v>94504.43</v>
      </c>
      <c r="F24" s="38">
        <f t="shared" si="0"/>
        <v>886295.5700000001</v>
      </c>
    </row>
    <row r="25" spans="1:6" ht="49.5" customHeight="1">
      <c r="A25" s="34" t="s">
        <v>42</v>
      </c>
      <c r="B25" s="35" t="s">
        <v>33</v>
      </c>
      <c r="C25" s="36" t="s">
        <v>43</v>
      </c>
      <c r="D25" s="37">
        <v>980800</v>
      </c>
      <c r="E25" s="37">
        <v>94504.21</v>
      </c>
      <c r="F25" s="38">
        <f t="shared" si="0"/>
        <v>886295.79</v>
      </c>
    </row>
    <row r="26" spans="1:6" ht="71.25" customHeight="1">
      <c r="A26" s="39" t="s">
        <v>44</v>
      </c>
      <c r="B26" s="35" t="s">
        <v>33</v>
      </c>
      <c r="C26" s="36" t="s">
        <v>45</v>
      </c>
      <c r="D26" s="37" t="s">
        <v>46</v>
      </c>
      <c r="E26" s="37">
        <v>94076.13</v>
      </c>
      <c r="F26" s="38" t="str">
        <f t="shared" si="0"/>
        <v>-</v>
      </c>
    </row>
    <row r="27" spans="1:6" ht="58.5" customHeight="1">
      <c r="A27" s="39" t="s">
        <v>47</v>
      </c>
      <c r="B27" s="35" t="s">
        <v>33</v>
      </c>
      <c r="C27" s="36" t="s">
        <v>48</v>
      </c>
      <c r="D27" s="37" t="s">
        <v>46</v>
      </c>
      <c r="E27" s="37">
        <v>72.81</v>
      </c>
      <c r="F27" s="38" t="str">
        <f t="shared" si="0"/>
        <v>-</v>
      </c>
    </row>
    <row r="28" spans="1:6" ht="78.75" customHeight="1">
      <c r="A28" s="39" t="s">
        <v>49</v>
      </c>
      <c r="B28" s="35" t="s">
        <v>33</v>
      </c>
      <c r="C28" s="36" t="s">
        <v>50</v>
      </c>
      <c r="D28" s="37" t="s">
        <v>46</v>
      </c>
      <c r="E28" s="37">
        <v>355.27</v>
      </c>
      <c r="F28" s="38" t="str">
        <f t="shared" si="0"/>
        <v>-</v>
      </c>
    </row>
    <row r="29" spans="1:6" ht="81.75" customHeight="1">
      <c r="A29" s="39" t="s">
        <v>51</v>
      </c>
      <c r="B29" s="35" t="s">
        <v>33</v>
      </c>
      <c r="C29" s="36" t="s">
        <v>52</v>
      </c>
      <c r="D29" s="37" t="s">
        <v>46</v>
      </c>
      <c r="E29" s="37">
        <v>0.22</v>
      </c>
      <c r="F29" s="38" t="str">
        <f t="shared" si="0"/>
        <v>-</v>
      </c>
    </row>
    <row r="30" spans="1:6" ht="80.25" customHeight="1">
      <c r="A30" s="39" t="s">
        <v>53</v>
      </c>
      <c r="B30" s="35" t="s">
        <v>33</v>
      </c>
      <c r="C30" s="36" t="s">
        <v>54</v>
      </c>
      <c r="D30" s="37" t="s">
        <v>46</v>
      </c>
      <c r="E30" s="37">
        <v>0.22</v>
      </c>
      <c r="F30" s="38" t="str">
        <f t="shared" si="0"/>
        <v>-</v>
      </c>
    </row>
    <row r="31" spans="1:6" ht="33.75">
      <c r="A31" s="34" t="s">
        <v>55</v>
      </c>
      <c r="B31" s="35" t="s">
        <v>33</v>
      </c>
      <c r="C31" s="36" t="s">
        <v>56</v>
      </c>
      <c r="D31" s="37" t="s">
        <v>46</v>
      </c>
      <c r="E31" s="37" t="s">
        <v>46</v>
      </c>
      <c r="F31" s="38" t="str">
        <f t="shared" si="0"/>
        <v>-</v>
      </c>
    </row>
    <row r="32" spans="1:6" ht="56.25">
      <c r="A32" s="34" t="s">
        <v>57</v>
      </c>
      <c r="B32" s="35" t="s">
        <v>33</v>
      </c>
      <c r="C32" s="36" t="s">
        <v>58</v>
      </c>
      <c r="D32" s="37" t="s">
        <v>46</v>
      </c>
      <c r="E32" s="37">
        <v>10.44</v>
      </c>
      <c r="F32" s="38" t="str">
        <f t="shared" si="0"/>
        <v>-</v>
      </c>
    </row>
    <row r="33" spans="1:6" ht="33.75">
      <c r="A33" s="34" t="s">
        <v>59</v>
      </c>
      <c r="B33" s="35" t="s">
        <v>33</v>
      </c>
      <c r="C33" s="36" t="s">
        <v>60</v>
      </c>
      <c r="D33" s="37" t="s">
        <v>46</v>
      </c>
      <c r="E33" s="37">
        <v>-10.44</v>
      </c>
      <c r="F33" s="38" t="str">
        <f t="shared" si="0"/>
        <v>-</v>
      </c>
    </row>
    <row r="34" spans="1:6" ht="12.75">
      <c r="A34" s="34" t="s">
        <v>61</v>
      </c>
      <c r="B34" s="35" t="s">
        <v>33</v>
      </c>
      <c r="C34" s="36" t="s">
        <v>62</v>
      </c>
      <c r="D34" s="37">
        <v>23500</v>
      </c>
      <c r="E34" s="37">
        <v>4865.6</v>
      </c>
      <c r="F34" s="38">
        <f t="shared" si="0"/>
        <v>18634.4</v>
      </c>
    </row>
    <row r="35" spans="1:6" ht="12.75">
      <c r="A35" s="34" t="s">
        <v>63</v>
      </c>
      <c r="B35" s="35" t="s">
        <v>33</v>
      </c>
      <c r="C35" s="36" t="s">
        <v>64</v>
      </c>
      <c r="D35" s="37">
        <v>23500</v>
      </c>
      <c r="E35" s="37">
        <v>4865.6</v>
      </c>
      <c r="F35" s="38">
        <f t="shared" si="0"/>
        <v>18634.4</v>
      </c>
    </row>
    <row r="36" spans="1:6" ht="12.75">
      <c r="A36" s="34" t="s">
        <v>63</v>
      </c>
      <c r="B36" s="35" t="s">
        <v>33</v>
      </c>
      <c r="C36" s="36" t="s">
        <v>65</v>
      </c>
      <c r="D36" s="37">
        <v>23500</v>
      </c>
      <c r="E36" s="37">
        <v>4865.6</v>
      </c>
      <c r="F36" s="38">
        <f t="shared" si="0"/>
        <v>18634.4</v>
      </c>
    </row>
    <row r="37" spans="1:6" ht="33.75">
      <c r="A37" s="34" t="s">
        <v>66</v>
      </c>
      <c r="B37" s="35" t="s">
        <v>33</v>
      </c>
      <c r="C37" s="36" t="s">
        <v>67</v>
      </c>
      <c r="D37" s="37" t="s">
        <v>46</v>
      </c>
      <c r="E37" s="37">
        <v>4865.6</v>
      </c>
      <c r="F37" s="38" t="str">
        <f t="shared" si="0"/>
        <v>-</v>
      </c>
    </row>
    <row r="38" spans="1:6" ht="12.75">
      <c r="A38" s="34" t="s">
        <v>68</v>
      </c>
      <c r="B38" s="35" t="s">
        <v>33</v>
      </c>
      <c r="C38" s="36" t="s">
        <v>69</v>
      </c>
      <c r="D38" s="37">
        <v>5949100</v>
      </c>
      <c r="E38" s="37">
        <f>E39+E43</f>
        <v>261622.21</v>
      </c>
      <c r="F38" s="38">
        <f t="shared" si="0"/>
        <v>5687477.79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361400</v>
      </c>
      <c r="E39" s="37">
        <v>48140.4</v>
      </c>
      <c r="F39" s="38">
        <f t="shared" si="0"/>
        <v>313259.6</v>
      </c>
    </row>
    <row r="40" spans="1:6" ht="33.75">
      <c r="A40" s="34" t="s">
        <v>72</v>
      </c>
      <c r="B40" s="35" t="s">
        <v>33</v>
      </c>
      <c r="C40" s="36" t="s">
        <v>73</v>
      </c>
      <c r="D40" s="37">
        <v>361400</v>
      </c>
      <c r="E40" s="37">
        <v>48140.4</v>
      </c>
      <c r="F40" s="38">
        <f t="shared" si="0"/>
        <v>313259.6</v>
      </c>
    </row>
    <row r="41" spans="1:6" ht="56.25">
      <c r="A41" s="34" t="s">
        <v>74</v>
      </c>
      <c r="B41" s="35" t="s">
        <v>33</v>
      </c>
      <c r="C41" s="36" t="s">
        <v>75</v>
      </c>
      <c r="D41" s="37" t="s">
        <v>46</v>
      </c>
      <c r="E41" s="37">
        <v>47952.4</v>
      </c>
      <c r="F41" s="38" t="str">
        <f t="shared" si="0"/>
        <v>-</v>
      </c>
    </row>
    <row r="42" spans="1:6" ht="33.75">
      <c r="A42" s="34" t="s">
        <v>76</v>
      </c>
      <c r="B42" s="35" t="s">
        <v>33</v>
      </c>
      <c r="C42" s="36" t="s">
        <v>77</v>
      </c>
      <c r="D42" s="37" t="s">
        <v>46</v>
      </c>
      <c r="E42" s="37">
        <v>188</v>
      </c>
      <c r="F42" s="38" t="str">
        <f t="shared" si="0"/>
        <v>-</v>
      </c>
    </row>
    <row r="43" spans="1:6" ht="12.75">
      <c r="A43" s="34" t="s">
        <v>78</v>
      </c>
      <c r="B43" s="35" t="s">
        <v>33</v>
      </c>
      <c r="C43" s="36" t="s">
        <v>79</v>
      </c>
      <c r="D43" s="37">
        <v>5587700</v>
      </c>
      <c r="E43" s="37">
        <f>E44+E48</f>
        <v>213481.81</v>
      </c>
      <c r="F43" s="38">
        <f t="shared" si="0"/>
        <v>5374218.19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805800</v>
      </c>
      <c r="E44" s="37">
        <v>159386.97</v>
      </c>
      <c r="F44" s="38">
        <f t="shared" si="0"/>
        <v>646413.03</v>
      </c>
    </row>
    <row r="45" spans="1:6" ht="22.5">
      <c r="A45" s="34" t="s">
        <v>82</v>
      </c>
      <c r="B45" s="35" t="s">
        <v>33</v>
      </c>
      <c r="C45" s="36" t="s">
        <v>83</v>
      </c>
      <c r="D45" s="37">
        <v>805800</v>
      </c>
      <c r="E45" s="37">
        <v>159386.97</v>
      </c>
      <c r="F45" s="38">
        <f t="shared" si="0"/>
        <v>646413.03</v>
      </c>
    </row>
    <row r="46" spans="1:6" ht="45">
      <c r="A46" s="34" t="s">
        <v>84</v>
      </c>
      <c r="B46" s="35" t="s">
        <v>33</v>
      </c>
      <c r="C46" s="36" t="s">
        <v>85</v>
      </c>
      <c r="D46" s="37" t="s">
        <v>46</v>
      </c>
      <c r="E46" s="37">
        <v>159249.17</v>
      </c>
      <c r="F46" s="38" t="str">
        <f t="shared" si="0"/>
        <v>-</v>
      </c>
    </row>
    <row r="47" spans="1:6" ht="33.75">
      <c r="A47" s="34" t="s">
        <v>86</v>
      </c>
      <c r="B47" s="35" t="s">
        <v>33</v>
      </c>
      <c r="C47" s="36" t="s">
        <v>87</v>
      </c>
      <c r="D47" s="37" t="s">
        <v>46</v>
      </c>
      <c r="E47" s="37">
        <v>137.8</v>
      </c>
      <c r="F47" s="38" t="str">
        <f t="shared" si="0"/>
        <v>-</v>
      </c>
    </row>
    <row r="48" spans="1:6" ht="12.75">
      <c r="A48" s="34" t="s">
        <v>88</v>
      </c>
      <c r="B48" s="35" t="s">
        <v>33</v>
      </c>
      <c r="C48" s="36" t="s">
        <v>89</v>
      </c>
      <c r="D48" s="37">
        <v>4781900</v>
      </c>
      <c r="E48" s="37">
        <f>E49</f>
        <v>54094.840000000004</v>
      </c>
      <c r="F48" s="38">
        <f t="shared" si="0"/>
        <v>4727805.16</v>
      </c>
    </row>
    <row r="49" spans="1:6" ht="22.5">
      <c r="A49" s="34" t="s">
        <v>90</v>
      </c>
      <c r="B49" s="35" t="s">
        <v>33</v>
      </c>
      <c r="C49" s="36" t="s">
        <v>91</v>
      </c>
      <c r="D49" s="37">
        <v>4781900</v>
      </c>
      <c r="E49" s="37">
        <f>E50+E51</f>
        <v>54094.840000000004</v>
      </c>
      <c r="F49" s="38">
        <f t="shared" si="0"/>
        <v>4727805.16</v>
      </c>
    </row>
    <row r="50" spans="1:6" ht="45">
      <c r="A50" s="34" t="s">
        <v>92</v>
      </c>
      <c r="B50" s="35" t="s">
        <v>33</v>
      </c>
      <c r="C50" s="36" t="s">
        <v>93</v>
      </c>
      <c r="D50" s="37" t="s">
        <v>46</v>
      </c>
      <c r="E50" s="37">
        <v>52927.41</v>
      </c>
      <c r="F50" s="38" t="str">
        <f t="shared" si="0"/>
        <v>-</v>
      </c>
    </row>
    <row r="51" spans="1:6" ht="33.75">
      <c r="A51" s="34" t="s">
        <v>94</v>
      </c>
      <c r="B51" s="35" t="s">
        <v>33</v>
      </c>
      <c r="C51" s="36" t="s">
        <v>95</v>
      </c>
      <c r="D51" s="37" t="s">
        <v>46</v>
      </c>
      <c r="E51" s="37">
        <v>1167.43</v>
      </c>
      <c r="F51" s="38" t="str">
        <f t="shared" si="0"/>
        <v>-</v>
      </c>
    </row>
    <row r="52" spans="1:6" ht="12.75">
      <c r="A52" s="34" t="s">
        <v>96</v>
      </c>
      <c r="B52" s="35" t="s">
        <v>33</v>
      </c>
      <c r="C52" s="36" t="s">
        <v>97</v>
      </c>
      <c r="D52" s="37">
        <v>45100</v>
      </c>
      <c r="E52" s="37">
        <v>6110</v>
      </c>
      <c r="F52" s="38">
        <f t="shared" si="0"/>
        <v>38990</v>
      </c>
    </row>
    <row r="53" spans="1:6" ht="33.75">
      <c r="A53" s="34" t="s">
        <v>98</v>
      </c>
      <c r="B53" s="35" t="s">
        <v>33</v>
      </c>
      <c r="C53" s="36" t="s">
        <v>99</v>
      </c>
      <c r="D53" s="37">
        <v>45100</v>
      </c>
      <c r="E53" s="37">
        <v>6110</v>
      </c>
      <c r="F53" s="38">
        <f t="shared" si="0"/>
        <v>38990</v>
      </c>
    </row>
    <row r="54" spans="1:6" ht="45">
      <c r="A54" s="34" t="s">
        <v>100</v>
      </c>
      <c r="B54" s="35" t="s">
        <v>33</v>
      </c>
      <c r="C54" s="36" t="s">
        <v>101</v>
      </c>
      <c r="D54" s="37">
        <v>45100</v>
      </c>
      <c r="E54" s="37">
        <v>6110</v>
      </c>
      <c r="F54" s="38">
        <f aca="true" t="shared" si="1" ref="F54:F78">IF(OR(D54="-",IF(E54="-",0,E54)&gt;=IF(D54="-",0,D54)),"-",IF(D54="-",0,D54)-IF(E54="-",0,E54))</f>
        <v>38990</v>
      </c>
    </row>
    <row r="55" spans="1:6" ht="90">
      <c r="A55" s="39" t="s">
        <v>102</v>
      </c>
      <c r="B55" s="35" t="s">
        <v>33</v>
      </c>
      <c r="C55" s="36" t="s">
        <v>103</v>
      </c>
      <c r="D55" s="37" t="s">
        <v>46</v>
      </c>
      <c r="E55" s="37">
        <v>6110</v>
      </c>
      <c r="F55" s="38" t="str">
        <f t="shared" si="1"/>
        <v>-</v>
      </c>
    </row>
    <row r="56" spans="1:6" ht="22.5">
      <c r="A56" s="34" t="s">
        <v>104</v>
      </c>
      <c r="B56" s="35" t="s">
        <v>33</v>
      </c>
      <c r="C56" s="36" t="s">
        <v>105</v>
      </c>
      <c r="D56" s="37">
        <v>132600</v>
      </c>
      <c r="E56" s="37">
        <v>11436.59</v>
      </c>
      <c r="F56" s="38">
        <f t="shared" si="1"/>
        <v>121163.41</v>
      </c>
    </row>
    <row r="57" spans="1:6" ht="56.25">
      <c r="A57" s="39" t="s">
        <v>106</v>
      </c>
      <c r="B57" s="35" t="s">
        <v>33</v>
      </c>
      <c r="C57" s="36" t="s">
        <v>107</v>
      </c>
      <c r="D57" s="37">
        <v>132600</v>
      </c>
      <c r="E57" s="37">
        <v>11436.59</v>
      </c>
      <c r="F57" s="38">
        <f t="shared" si="1"/>
        <v>121163.41</v>
      </c>
    </row>
    <row r="58" spans="1:6" ht="56.25">
      <c r="A58" s="39" t="s">
        <v>108</v>
      </c>
      <c r="B58" s="35" t="s">
        <v>33</v>
      </c>
      <c r="C58" s="36" t="s">
        <v>109</v>
      </c>
      <c r="D58" s="37">
        <v>132600</v>
      </c>
      <c r="E58" s="37">
        <v>11436.59</v>
      </c>
      <c r="F58" s="38">
        <f t="shared" si="1"/>
        <v>121163.41</v>
      </c>
    </row>
    <row r="59" spans="1:6" ht="45">
      <c r="A59" s="34" t="s">
        <v>110</v>
      </c>
      <c r="B59" s="35" t="s">
        <v>33</v>
      </c>
      <c r="C59" s="36" t="s">
        <v>111</v>
      </c>
      <c r="D59" s="37">
        <v>132600</v>
      </c>
      <c r="E59" s="37">
        <v>11436.59</v>
      </c>
      <c r="F59" s="38">
        <f t="shared" si="1"/>
        <v>121163.41</v>
      </c>
    </row>
    <row r="60" spans="1:6" ht="12.75">
      <c r="A60" s="34" t="s">
        <v>112</v>
      </c>
      <c r="B60" s="35" t="s">
        <v>33</v>
      </c>
      <c r="C60" s="36" t="s">
        <v>113</v>
      </c>
      <c r="D60" s="37">
        <v>6000</v>
      </c>
      <c r="E60" s="37">
        <v>0</v>
      </c>
      <c r="F60" s="38">
        <f t="shared" si="1"/>
        <v>6000</v>
      </c>
    </row>
    <row r="61" spans="1:6" ht="33.75">
      <c r="A61" s="34" t="s">
        <v>114</v>
      </c>
      <c r="B61" s="35" t="s">
        <v>33</v>
      </c>
      <c r="C61" s="36" t="s">
        <v>115</v>
      </c>
      <c r="D61" s="37">
        <v>6000</v>
      </c>
      <c r="E61" s="37" t="s">
        <v>46</v>
      </c>
      <c r="F61" s="38">
        <f t="shared" si="1"/>
        <v>6000</v>
      </c>
    </row>
    <row r="62" spans="1:6" ht="33.75">
      <c r="A62" s="34" t="s">
        <v>116</v>
      </c>
      <c r="B62" s="35" t="s">
        <v>33</v>
      </c>
      <c r="C62" s="36" t="s">
        <v>117</v>
      </c>
      <c r="D62" s="37">
        <v>6000</v>
      </c>
      <c r="E62" s="37" t="s">
        <v>46</v>
      </c>
      <c r="F62" s="38">
        <f t="shared" si="1"/>
        <v>6000</v>
      </c>
    </row>
    <row r="63" spans="1:6" ht="12.75">
      <c r="A63" s="34" t="s">
        <v>118</v>
      </c>
      <c r="B63" s="35" t="s">
        <v>33</v>
      </c>
      <c r="C63" s="36" t="s">
        <v>119</v>
      </c>
      <c r="D63" s="37" t="s">
        <v>46</v>
      </c>
      <c r="E63" s="37">
        <v>1494.52</v>
      </c>
      <c r="F63" s="38" t="str">
        <f t="shared" si="1"/>
        <v>-</v>
      </c>
    </row>
    <row r="64" spans="1:6" ht="12.75">
      <c r="A64" s="34" t="s">
        <v>120</v>
      </c>
      <c r="B64" s="35" t="s">
        <v>33</v>
      </c>
      <c r="C64" s="36" t="s">
        <v>121</v>
      </c>
      <c r="D64" s="37" t="s">
        <v>46</v>
      </c>
      <c r="E64" s="37">
        <v>1494.52</v>
      </c>
      <c r="F64" s="38" t="str">
        <f t="shared" si="1"/>
        <v>-</v>
      </c>
    </row>
    <row r="65" spans="1:6" ht="22.5">
      <c r="A65" s="34" t="s">
        <v>122</v>
      </c>
      <c r="B65" s="35" t="s">
        <v>33</v>
      </c>
      <c r="C65" s="36" t="s">
        <v>123</v>
      </c>
      <c r="D65" s="37" t="s">
        <v>46</v>
      </c>
      <c r="E65" s="37">
        <v>1494.52</v>
      </c>
      <c r="F65" s="38" t="str">
        <f t="shared" si="1"/>
        <v>-</v>
      </c>
    </row>
    <row r="66" spans="1:6" ht="12.75">
      <c r="A66" s="34" t="s">
        <v>124</v>
      </c>
      <c r="B66" s="35" t="s">
        <v>33</v>
      </c>
      <c r="C66" s="36" t="s">
        <v>125</v>
      </c>
      <c r="D66" s="37">
        <v>2864100</v>
      </c>
      <c r="E66" s="37">
        <v>636725</v>
      </c>
      <c r="F66" s="38">
        <f t="shared" si="1"/>
        <v>2227375</v>
      </c>
    </row>
    <row r="67" spans="1:6" ht="22.5">
      <c r="A67" s="34" t="s">
        <v>126</v>
      </c>
      <c r="B67" s="35" t="s">
        <v>33</v>
      </c>
      <c r="C67" s="36" t="s">
        <v>127</v>
      </c>
      <c r="D67" s="37">
        <v>2864100</v>
      </c>
      <c r="E67" s="37">
        <v>636725</v>
      </c>
      <c r="F67" s="38">
        <f t="shared" si="1"/>
        <v>2227375</v>
      </c>
    </row>
    <row r="68" spans="1:6" ht="12.75">
      <c r="A68" s="34" t="s">
        <v>128</v>
      </c>
      <c r="B68" s="35" t="s">
        <v>33</v>
      </c>
      <c r="C68" s="36" t="s">
        <v>129</v>
      </c>
      <c r="D68" s="37">
        <v>2309200</v>
      </c>
      <c r="E68" s="37">
        <v>555600</v>
      </c>
      <c r="F68" s="38">
        <f t="shared" si="1"/>
        <v>1753600</v>
      </c>
    </row>
    <row r="69" spans="1:6" ht="12.75">
      <c r="A69" s="34" t="s">
        <v>130</v>
      </c>
      <c r="B69" s="35" t="s">
        <v>33</v>
      </c>
      <c r="C69" s="36" t="s">
        <v>131</v>
      </c>
      <c r="D69" s="37">
        <v>2309200</v>
      </c>
      <c r="E69" s="37">
        <v>555600</v>
      </c>
      <c r="F69" s="38">
        <f t="shared" si="1"/>
        <v>1753600</v>
      </c>
    </row>
    <row r="70" spans="1:6" ht="22.5">
      <c r="A70" s="34" t="s">
        <v>132</v>
      </c>
      <c r="B70" s="35" t="s">
        <v>33</v>
      </c>
      <c r="C70" s="36" t="s">
        <v>133</v>
      </c>
      <c r="D70" s="37">
        <v>2309200</v>
      </c>
      <c r="E70" s="37">
        <v>555600</v>
      </c>
      <c r="F70" s="38">
        <f t="shared" si="1"/>
        <v>1753600</v>
      </c>
    </row>
    <row r="71" spans="1:6" ht="12.75">
      <c r="A71" s="34" t="s">
        <v>134</v>
      </c>
      <c r="B71" s="35" t="s">
        <v>33</v>
      </c>
      <c r="C71" s="36" t="s">
        <v>135</v>
      </c>
      <c r="D71" s="37">
        <v>208400</v>
      </c>
      <c r="E71" s="37">
        <v>52250</v>
      </c>
      <c r="F71" s="38">
        <f t="shared" si="1"/>
        <v>156150</v>
      </c>
    </row>
    <row r="72" spans="1:6" ht="22.5">
      <c r="A72" s="34" t="s">
        <v>136</v>
      </c>
      <c r="B72" s="35" t="s">
        <v>33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22.5">
      <c r="A73" s="34" t="s">
        <v>138</v>
      </c>
      <c r="B73" s="35" t="s">
        <v>33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22.5">
      <c r="A74" s="34" t="s">
        <v>140</v>
      </c>
      <c r="B74" s="35" t="s">
        <v>33</v>
      </c>
      <c r="C74" s="36" t="s">
        <v>141</v>
      </c>
      <c r="D74" s="37">
        <v>208200</v>
      </c>
      <c r="E74" s="37">
        <v>52050</v>
      </c>
      <c r="F74" s="38">
        <f t="shared" si="1"/>
        <v>156150</v>
      </c>
    </row>
    <row r="75" spans="1:6" ht="33.75">
      <c r="A75" s="34" t="s">
        <v>142</v>
      </c>
      <c r="B75" s="35" t="s">
        <v>33</v>
      </c>
      <c r="C75" s="36" t="s">
        <v>143</v>
      </c>
      <c r="D75" s="37">
        <v>208200</v>
      </c>
      <c r="E75" s="37">
        <v>52050</v>
      </c>
      <c r="F75" s="38">
        <f t="shared" si="1"/>
        <v>156150</v>
      </c>
    </row>
    <row r="76" spans="1:6" ht="12.75">
      <c r="A76" s="34" t="s">
        <v>144</v>
      </c>
      <c r="B76" s="35" t="s">
        <v>33</v>
      </c>
      <c r="C76" s="36" t="s">
        <v>145</v>
      </c>
      <c r="D76" s="37">
        <v>346500</v>
      </c>
      <c r="E76" s="37">
        <v>28875</v>
      </c>
      <c r="F76" s="38">
        <f t="shared" si="1"/>
        <v>317625</v>
      </c>
    </row>
    <row r="77" spans="1:6" ht="45">
      <c r="A77" s="34" t="s">
        <v>146</v>
      </c>
      <c r="B77" s="35" t="s">
        <v>33</v>
      </c>
      <c r="C77" s="36" t="s">
        <v>147</v>
      </c>
      <c r="D77" s="37">
        <v>346500</v>
      </c>
      <c r="E77" s="37">
        <v>28875</v>
      </c>
      <c r="F77" s="38">
        <f t="shared" si="1"/>
        <v>317625</v>
      </c>
    </row>
    <row r="78" spans="1:6" ht="45">
      <c r="A78" s="34" t="s">
        <v>148</v>
      </c>
      <c r="B78" s="35" t="s">
        <v>33</v>
      </c>
      <c r="C78" s="36" t="s">
        <v>149</v>
      </c>
      <c r="D78" s="37">
        <v>346500</v>
      </c>
      <c r="E78" s="37">
        <v>28875</v>
      </c>
      <c r="F78" s="38">
        <f t="shared" si="1"/>
        <v>317625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3"/>
  <sheetViews>
    <sheetView showGridLines="0" zoomScalePageLayoutView="0" workbookViewId="0" topLeftCell="A1">
      <selection activeCell="E84" sqref="E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7.851562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150</v>
      </c>
      <c r="B2" s="96"/>
      <c r="C2" s="96"/>
      <c r="D2" s="96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23</v>
      </c>
      <c r="B4" s="97" t="s">
        <v>24</v>
      </c>
      <c r="C4" s="113" t="s">
        <v>152</v>
      </c>
      <c r="D4" s="100" t="s">
        <v>26</v>
      </c>
      <c r="E4" s="118" t="s">
        <v>27</v>
      </c>
      <c r="F4" s="106" t="s">
        <v>28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4"/>
      <c r="D10" s="101"/>
      <c r="E10" s="45"/>
      <c r="F10" s="46"/>
    </row>
    <row r="11" spans="1:6" ht="12.75" customHeight="1" hidden="1">
      <c r="A11" s="117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10201600</v>
      </c>
      <c r="E13" s="55">
        <v>1032764.64</v>
      </c>
      <c r="F13" s="56">
        <f>IF(OR(D13="-",IF(E13="-",0,E13)&gt;=IF(D13="-",0,D13)),"-",IF(D13="-",0,D13)-IF(E13="-",0,E13))</f>
        <v>9168835.36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156</v>
      </c>
      <c r="B15" s="52" t="s">
        <v>154</v>
      </c>
      <c r="C15" s="53" t="s">
        <v>157</v>
      </c>
      <c r="D15" s="54">
        <v>10201600</v>
      </c>
      <c r="E15" s="55">
        <v>1032764.64</v>
      </c>
      <c r="F15" s="56">
        <f aca="true" t="shared" si="0" ref="F15:F46">IF(OR(D15="-",IF(E15="-",0,E15)&gt;=IF(D15="-",0,D15)),"-",IF(D15="-",0,D15)-IF(E15="-",0,E15))</f>
        <v>9168835.36</v>
      </c>
    </row>
    <row r="16" spans="1:6" ht="12.75">
      <c r="A16" s="24" t="s">
        <v>158</v>
      </c>
      <c r="B16" s="63" t="s">
        <v>154</v>
      </c>
      <c r="C16" s="26" t="s">
        <v>159</v>
      </c>
      <c r="D16" s="27">
        <v>4879400</v>
      </c>
      <c r="E16" s="64">
        <v>327510.28</v>
      </c>
      <c r="F16" s="65">
        <f t="shared" si="0"/>
        <v>4551889.72</v>
      </c>
    </row>
    <row r="17" spans="1:6" ht="45">
      <c r="A17" s="24" t="s">
        <v>160</v>
      </c>
      <c r="B17" s="63" t="s">
        <v>154</v>
      </c>
      <c r="C17" s="26" t="s">
        <v>161</v>
      </c>
      <c r="D17" s="27">
        <v>4662000</v>
      </c>
      <c r="E17" s="64">
        <v>299076.28</v>
      </c>
      <c r="F17" s="65">
        <f t="shared" si="0"/>
        <v>4362923.72</v>
      </c>
    </row>
    <row r="18" spans="1:6" ht="78.75">
      <c r="A18" s="66" t="s">
        <v>162</v>
      </c>
      <c r="B18" s="63" t="s">
        <v>154</v>
      </c>
      <c r="C18" s="26" t="s">
        <v>163</v>
      </c>
      <c r="D18" s="27">
        <v>4357800</v>
      </c>
      <c r="E18" s="64">
        <v>243927.88</v>
      </c>
      <c r="F18" s="65">
        <f t="shared" si="0"/>
        <v>4113872.12</v>
      </c>
    </row>
    <row r="19" spans="1:6" ht="22.5">
      <c r="A19" s="24" t="s">
        <v>164</v>
      </c>
      <c r="B19" s="63" t="s">
        <v>154</v>
      </c>
      <c r="C19" s="26" t="s">
        <v>165</v>
      </c>
      <c r="D19" s="27">
        <v>4357800</v>
      </c>
      <c r="E19" s="64">
        <v>243927.88</v>
      </c>
      <c r="F19" s="65">
        <f t="shared" si="0"/>
        <v>4113872.12</v>
      </c>
    </row>
    <row r="20" spans="1:6" ht="22.5">
      <c r="A20" s="24" t="s">
        <v>166</v>
      </c>
      <c r="B20" s="63" t="s">
        <v>154</v>
      </c>
      <c r="C20" s="26" t="s">
        <v>167</v>
      </c>
      <c r="D20" s="27">
        <v>3093000</v>
      </c>
      <c r="E20" s="64">
        <v>243575.41</v>
      </c>
      <c r="F20" s="65">
        <f t="shared" si="0"/>
        <v>2849424.59</v>
      </c>
    </row>
    <row r="21" spans="1:6" ht="33.75">
      <c r="A21" s="24" t="s">
        <v>168</v>
      </c>
      <c r="B21" s="63" t="s">
        <v>154</v>
      </c>
      <c r="C21" s="26" t="s">
        <v>169</v>
      </c>
      <c r="D21" s="27">
        <v>254000</v>
      </c>
      <c r="E21" s="64" t="s">
        <v>46</v>
      </c>
      <c r="F21" s="65">
        <f t="shared" si="0"/>
        <v>254000</v>
      </c>
    </row>
    <row r="22" spans="1:6" ht="33.75">
      <c r="A22" s="24" t="s">
        <v>170</v>
      </c>
      <c r="B22" s="63" t="s">
        <v>154</v>
      </c>
      <c r="C22" s="26" t="s">
        <v>171</v>
      </c>
      <c r="D22" s="27">
        <v>1010800</v>
      </c>
      <c r="E22" s="64">
        <v>352.47</v>
      </c>
      <c r="F22" s="65">
        <f t="shared" si="0"/>
        <v>1010447.53</v>
      </c>
    </row>
    <row r="23" spans="1:6" ht="67.5">
      <c r="A23" s="66" t="s">
        <v>172</v>
      </c>
      <c r="B23" s="63" t="s">
        <v>154</v>
      </c>
      <c r="C23" s="26" t="s">
        <v>173</v>
      </c>
      <c r="D23" s="27">
        <v>304000</v>
      </c>
      <c r="E23" s="64">
        <v>55148.4</v>
      </c>
      <c r="F23" s="65">
        <f t="shared" si="0"/>
        <v>248851.6</v>
      </c>
    </row>
    <row r="24" spans="1:6" ht="22.5">
      <c r="A24" s="24" t="s">
        <v>174</v>
      </c>
      <c r="B24" s="63" t="s">
        <v>154</v>
      </c>
      <c r="C24" s="26" t="s">
        <v>175</v>
      </c>
      <c r="D24" s="27">
        <v>295500</v>
      </c>
      <c r="E24" s="64">
        <v>46875.4</v>
      </c>
      <c r="F24" s="65">
        <f t="shared" si="0"/>
        <v>248624.6</v>
      </c>
    </row>
    <row r="25" spans="1:6" ht="22.5">
      <c r="A25" s="24" t="s">
        <v>176</v>
      </c>
      <c r="B25" s="63" t="s">
        <v>154</v>
      </c>
      <c r="C25" s="26" t="s">
        <v>177</v>
      </c>
      <c r="D25" s="27">
        <v>295500</v>
      </c>
      <c r="E25" s="64">
        <v>46875.4</v>
      </c>
      <c r="F25" s="65">
        <f t="shared" si="0"/>
        <v>248624.6</v>
      </c>
    </row>
    <row r="26" spans="1:6" ht="12.75">
      <c r="A26" s="24" t="s">
        <v>178</v>
      </c>
      <c r="B26" s="63" t="s">
        <v>154</v>
      </c>
      <c r="C26" s="26" t="s">
        <v>179</v>
      </c>
      <c r="D26" s="27">
        <v>8500</v>
      </c>
      <c r="E26" s="64">
        <v>8273</v>
      </c>
      <c r="F26" s="65">
        <f t="shared" si="0"/>
        <v>227</v>
      </c>
    </row>
    <row r="27" spans="1:6" ht="12.75">
      <c r="A27" s="24" t="s">
        <v>180</v>
      </c>
      <c r="B27" s="63" t="s">
        <v>154</v>
      </c>
      <c r="C27" s="26" t="s">
        <v>181</v>
      </c>
      <c r="D27" s="27">
        <v>8500</v>
      </c>
      <c r="E27" s="64">
        <v>8273</v>
      </c>
      <c r="F27" s="65">
        <f t="shared" si="0"/>
        <v>227</v>
      </c>
    </row>
    <row r="28" spans="1:6" ht="90">
      <c r="A28" s="66" t="s">
        <v>182</v>
      </c>
      <c r="B28" s="63" t="s">
        <v>154</v>
      </c>
      <c r="C28" s="26" t="s">
        <v>183</v>
      </c>
      <c r="D28" s="27">
        <v>200</v>
      </c>
      <c r="E28" s="64" t="s">
        <v>46</v>
      </c>
      <c r="F28" s="65">
        <f t="shared" si="0"/>
        <v>200</v>
      </c>
    </row>
    <row r="29" spans="1:6" ht="22.5">
      <c r="A29" s="24" t="s">
        <v>174</v>
      </c>
      <c r="B29" s="63" t="s">
        <v>154</v>
      </c>
      <c r="C29" s="26" t="s">
        <v>184</v>
      </c>
      <c r="D29" s="27">
        <v>200</v>
      </c>
      <c r="E29" s="64" t="s">
        <v>46</v>
      </c>
      <c r="F29" s="65">
        <f t="shared" si="0"/>
        <v>200</v>
      </c>
    </row>
    <row r="30" spans="1:6" ht="22.5">
      <c r="A30" s="24" t="s">
        <v>176</v>
      </c>
      <c r="B30" s="63" t="s">
        <v>154</v>
      </c>
      <c r="C30" s="26" t="s">
        <v>185</v>
      </c>
      <c r="D30" s="27">
        <v>200</v>
      </c>
      <c r="E30" s="64" t="s">
        <v>46</v>
      </c>
      <c r="F30" s="65">
        <f t="shared" si="0"/>
        <v>200</v>
      </c>
    </row>
    <row r="31" spans="1:6" ht="12.75">
      <c r="A31" s="24" t="s">
        <v>186</v>
      </c>
      <c r="B31" s="63" t="s">
        <v>154</v>
      </c>
      <c r="C31" s="26" t="s">
        <v>187</v>
      </c>
      <c r="D31" s="27">
        <v>1000</v>
      </c>
      <c r="E31" s="64" t="s">
        <v>46</v>
      </c>
      <c r="F31" s="65">
        <f t="shared" si="0"/>
        <v>1000</v>
      </c>
    </row>
    <row r="32" spans="1:6" ht="22.5">
      <c r="A32" s="24" t="s">
        <v>188</v>
      </c>
      <c r="B32" s="63" t="s">
        <v>154</v>
      </c>
      <c r="C32" s="26" t="s">
        <v>189</v>
      </c>
      <c r="D32" s="27">
        <v>1000</v>
      </c>
      <c r="E32" s="64" t="s">
        <v>46</v>
      </c>
      <c r="F32" s="65">
        <f t="shared" si="0"/>
        <v>1000</v>
      </c>
    </row>
    <row r="33" spans="1:6" ht="12.75">
      <c r="A33" s="24" t="s">
        <v>190</v>
      </c>
      <c r="B33" s="63" t="s">
        <v>154</v>
      </c>
      <c r="C33" s="26" t="s">
        <v>191</v>
      </c>
      <c r="D33" s="27">
        <v>1000</v>
      </c>
      <c r="E33" s="64" t="s">
        <v>46</v>
      </c>
      <c r="F33" s="65">
        <f t="shared" si="0"/>
        <v>1000</v>
      </c>
    </row>
    <row r="34" spans="1:6" ht="12.75">
      <c r="A34" s="24" t="s">
        <v>192</v>
      </c>
      <c r="B34" s="63" t="s">
        <v>154</v>
      </c>
      <c r="C34" s="26" t="s">
        <v>193</v>
      </c>
      <c r="D34" s="27">
        <v>216400</v>
      </c>
      <c r="E34" s="64">
        <v>28434</v>
      </c>
      <c r="F34" s="65">
        <f t="shared" si="0"/>
        <v>187966</v>
      </c>
    </row>
    <row r="35" spans="1:6" ht="67.5">
      <c r="A35" s="66" t="s">
        <v>172</v>
      </c>
      <c r="B35" s="63" t="s">
        <v>154</v>
      </c>
      <c r="C35" s="26" t="s">
        <v>194</v>
      </c>
      <c r="D35" s="27">
        <v>122700</v>
      </c>
      <c r="E35" s="64">
        <v>18484</v>
      </c>
      <c r="F35" s="65">
        <f t="shared" si="0"/>
        <v>104216</v>
      </c>
    </row>
    <row r="36" spans="1:6" ht="12.75">
      <c r="A36" s="24" t="s">
        <v>178</v>
      </c>
      <c r="B36" s="63" t="s">
        <v>154</v>
      </c>
      <c r="C36" s="26" t="s">
        <v>195</v>
      </c>
      <c r="D36" s="27">
        <v>122700</v>
      </c>
      <c r="E36" s="64">
        <v>18484</v>
      </c>
      <c r="F36" s="65">
        <f t="shared" si="0"/>
        <v>104216</v>
      </c>
    </row>
    <row r="37" spans="1:6" ht="22.5">
      <c r="A37" s="24" t="s">
        <v>196</v>
      </c>
      <c r="B37" s="63" t="s">
        <v>154</v>
      </c>
      <c r="C37" s="26" t="s">
        <v>197</v>
      </c>
      <c r="D37" s="27">
        <v>122700</v>
      </c>
      <c r="E37" s="64">
        <v>18484</v>
      </c>
      <c r="F37" s="65">
        <f t="shared" si="0"/>
        <v>104216</v>
      </c>
    </row>
    <row r="38" spans="1:6" ht="33.75">
      <c r="A38" s="24" t="s">
        <v>198</v>
      </c>
      <c r="B38" s="63" t="s">
        <v>154</v>
      </c>
      <c r="C38" s="26" t="s">
        <v>199</v>
      </c>
      <c r="D38" s="27">
        <v>10000</v>
      </c>
      <c r="E38" s="64" t="s">
        <v>46</v>
      </c>
      <c r="F38" s="65">
        <f t="shared" si="0"/>
        <v>10000</v>
      </c>
    </row>
    <row r="39" spans="1:6" ht="12.75">
      <c r="A39" s="24" t="s">
        <v>178</v>
      </c>
      <c r="B39" s="63" t="s">
        <v>154</v>
      </c>
      <c r="C39" s="26" t="s">
        <v>200</v>
      </c>
      <c r="D39" s="27">
        <v>10000</v>
      </c>
      <c r="E39" s="64" t="s">
        <v>46</v>
      </c>
      <c r="F39" s="65">
        <f t="shared" si="0"/>
        <v>10000</v>
      </c>
    </row>
    <row r="40" spans="1:6" ht="12.75">
      <c r="A40" s="24" t="s">
        <v>201</v>
      </c>
      <c r="B40" s="63" t="s">
        <v>154</v>
      </c>
      <c r="C40" s="26" t="s">
        <v>202</v>
      </c>
      <c r="D40" s="27">
        <v>10000</v>
      </c>
      <c r="E40" s="64" t="s">
        <v>46</v>
      </c>
      <c r="F40" s="65">
        <f t="shared" si="0"/>
        <v>10000</v>
      </c>
    </row>
    <row r="41" spans="1:6" ht="33.75">
      <c r="A41" s="24" t="s">
        <v>203</v>
      </c>
      <c r="B41" s="63" t="s">
        <v>154</v>
      </c>
      <c r="C41" s="26" t="s">
        <v>204</v>
      </c>
      <c r="D41" s="27">
        <v>30600</v>
      </c>
      <c r="E41" s="64">
        <v>2550</v>
      </c>
      <c r="F41" s="65">
        <f t="shared" si="0"/>
        <v>28050</v>
      </c>
    </row>
    <row r="42" spans="1:6" ht="12.75">
      <c r="A42" s="24" t="s">
        <v>144</v>
      </c>
      <c r="B42" s="63" t="s">
        <v>154</v>
      </c>
      <c r="C42" s="26" t="s">
        <v>205</v>
      </c>
      <c r="D42" s="27">
        <v>30600</v>
      </c>
      <c r="E42" s="64">
        <v>2550</v>
      </c>
      <c r="F42" s="65">
        <f t="shared" si="0"/>
        <v>28050</v>
      </c>
    </row>
    <row r="43" spans="1:6" ht="45">
      <c r="A43" s="24" t="s">
        <v>206</v>
      </c>
      <c r="B43" s="63" t="s">
        <v>154</v>
      </c>
      <c r="C43" s="26" t="s">
        <v>207</v>
      </c>
      <c r="D43" s="27">
        <v>53100</v>
      </c>
      <c r="E43" s="64">
        <v>7400</v>
      </c>
      <c r="F43" s="65">
        <f t="shared" si="0"/>
        <v>45700</v>
      </c>
    </row>
    <row r="44" spans="1:6" ht="12.75">
      <c r="A44" s="24" t="s">
        <v>144</v>
      </c>
      <c r="B44" s="63" t="s">
        <v>154</v>
      </c>
      <c r="C44" s="26" t="s">
        <v>208</v>
      </c>
      <c r="D44" s="27">
        <v>53100</v>
      </c>
      <c r="E44" s="64">
        <v>7400</v>
      </c>
      <c r="F44" s="65">
        <f t="shared" si="0"/>
        <v>45700</v>
      </c>
    </row>
    <row r="45" spans="1:6" ht="12.75">
      <c r="A45" s="24" t="s">
        <v>209</v>
      </c>
      <c r="B45" s="63" t="s">
        <v>154</v>
      </c>
      <c r="C45" s="26" t="s">
        <v>210</v>
      </c>
      <c r="D45" s="27">
        <v>208200</v>
      </c>
      <c r="E45" s="64">
        <v>18322.3</v>
      </c>
      <c r="F45" s="65">
        <f t="shared" si="0"/>
        <v>189877.7</v>
      </c>
    </row>
    <row r="46" spans="1:6" ht="12.75">
      <c r="A46" s="24" t="s">
        <v>211</v>
      </c>
      <c r="B46" s="63" t="s">
        <v>154</v>
      </c>
      <c r="C46" s="26" t="s">
        <v>212</v>
      </c>
      <c r="D46" s="27">
        <v>208200</v>
      </c>
      <c r="E46" s="64">
        <v>18322.3</v>
      </c>
      <c r="F46" s="65">
        <f t="shared" si="0"/>
        <v>189877.7</v>
      </c>
    </row>
    <row r="47" spans="1:6" ht="45">
      <c r="A47" s="24" t="s">
        <v>213</v>
      </c>
      <c r="B47" s="63" t="s">
        <v>154</v>
      </c>
      <c r="C47" s="26" t="s">
        <v>214</v>
      </c>
      <c r="D47" s="27">
        <v>208200</v>
      </c>
      <c r="E47" s="64">
        <v>18322.3</v>
      </c>
      <c r="F47" s="65">
        <f aca="true" t="shared" si="1" ref="F47:F78">IF(OR(D47="-",IF(E47="-",0,E47)&gt;=IF(D47="-",0,D47)),"-",IF(D47="-",0,D47)-IF(E47="-",0,E47))</f>
        <v>189877.7</v>
      </c>
    </row>
    <row r="48" spans="1:6" ht="22.5">
      <c r="A48" s="24" t="s">
        <v>164</v>
      </c>
      <c r="B48" s="63" t="s">
        <v>154</v>
      </c>
      <c r="C48" s="26" t="s">
        <v>215</v>
      </c>
      <c r="D48" s="27">
        <v>204100</v>
      </c>
      <c r="E48" s="64">
        <v>18322.3</v>
      </c>
      <c r="F48" s="65">
        <f t="shared" si="1"/>
        <v>185777.7</v>
      </c>
    </row>
    <row r="49" spans="1:6" ht="22.5">
      <c r="A49" s="24" t="s">
        <v>166</v>
      </c>
      <c r="B49" s="63" t="s">
        <v>154</v>
      </c>
      <c r="C49" s="26" t="s">
        <v>216</v>
      </c>
      <c r="D49" s="27">
        <v>156800</v>
      </c>
      <c r="E49" s="64">
        <v>15028.27</v>
      </c>
      <c r="F49" s="65">
        <f t="shared" si="1"/>
        <v>141771.73</v>
      </c>
    </row>
    <row r="50" spans="1:6" ht="33.75">
      <c r="A50" s="24" t="s">
        <v>170</v>
      </c>
      <c r="B50" s="63" t="s">
        <v>154</v>
      </c>
      <c r="C50" s="26" t="s">
        <v>217</v>
      </c>
      <c r="D50" s="27">
        <v>47300</v>
      </c>
      <c r="E50" s="64">
        <v>3294.03</v>
      </c>
      <c r="F50" s="65">
        <f t="shared" si="1"/>
        <v>44005.97</v>
      </c>
    </row>
    <row r="51" spans="1:6" ht="22.5">
      <c r="A51" s="24" t="s">
        <v>174</v>
      </c>
      <c r="B51" s="63" t="s">
        <v>154</v>
      </c>
      <c r="C51" s="26" t="s">
        <v>218</v>
      </c>
      <c r="D51" s="27">
        <v>4100</v>
      </c>
      <c r="E51" s="64" t="s">
        <v>46</v>
      </c>
      <c r="F51" s="65">
        <f t="shared" si="1"/>
        <v>4100</v>
      </c>
    </row>
    <row r="52" spans="1:6" ht="22.5">
      <c r="A52" s="24" t="s">
        <v>176</v>
      </c>
      <c r="B52" s="63" t="s">
        <v>154</v>
      </c>
      <c r="C52" s="26" t="s">
        <v>219</v>
      </c>
      <c r="D52" s="27">
        <v>4100</v>
      </c>
      <c r="E52" s="64" t="s">
        <v>46</v>
      </c>
      <c r="F52" s="65">
        <f t="shared" si="1"/>
        <v>4100</v>
      </c>
    </row>
    <row r="53" spans="1:6" ht="22.5">
      <c r="A53" s="24" t="s">
        <v>220</v>
      </c>
      <c r="B53" s="63" t="s">
        <v>154</v>
      </c>
      <c r="C53" s="26" t="s">
        <v>221</v>
      </c>
      <c r="D53" s="27">
        <v>1000</v>
      </c>
      <c r="E53" s="64" t="s">
        <v>46</v>
      </c>
      <c r="F53" s="65">
        <f t="shared" si="1"/>
        <v>1000</v>
      </c>
    </row>
    <row r="54" spans="1:6" ht="33.75">
      <c r="A54" s="24" t="s">
        <v>222</v>
      </c>
      <c r="B54" s="63" t="s">
        <v>154</v>
      </c>
      <c r="C54" s="26" t="s">
        <v>223</v>
      </c>
      <c r="D54" s="27">
        <v>1000</v>
      </c>
      <c r="E54" s="64" t="s">
        <v>46</v>
      </c>
      <c r="F54" s="65">
        <f t="shared" si="1"/>
        <v>1000</v>
      </c>
    </row>
    <row r="55" spans="1:6" ht="33.75">
      <c r="A55" s="24" t="s">
        <v>224</v>
      </c>
      <c r="B55" s="63" t="s">
        <v>154</v>
      </c>
      <c r="C55" s="26" t="s">
        <v>225</v>
      </c>
      <c r="D55" s="27">
        <v>1000</v>
      </c>
      <c r="E55" s="64" t="s">
        <v>46</v>
      </c>
      <c r="F55" s="65">
        <f t="shared" si="1"/>
        <v>1000</v>
      </c>
    </row>
    <row r="56" spans="1:6" ht="22.5">
      <c r="A56" s="24" t="s">
        <v>174</v>
      </c>
      <c r="B56" s="63" t="s">
        <v>154</v>
      </c>
      <c r="C56" s="26" t="s">
        <v>226</v>
      </c>
      <c r="D56" s="27">
        <v>1000</v>
      </c>
      <c r="E56" s="64" t="s">
        <v>46</v>
      </c>
      <c r="F56" s="65">
        <f t="shared" si="1"/>
        <v>1000</v>
      </c>
    </row>
    <row r="57" spans="1:6" ht="22.5">
      <c r="A57" s="24" t="s">
        <v>176</v>
      </c>
      <c r="B57" s="63" t="s">
        <v>154</v>
      </c>
      <c r="C57" s="26" t="s">
        <v>227</v>
      </c>
      <c r="D57" s="27">
        <v>1000</v>
      </c>
      <c r="E57" s="64" t="s">
        <v>46</v>
      </c>
      <c r="F57" s="65">
        <f t="shared" si="1"/>
        <v>1000</v>
      </c>
    </row>
    <row r="58" spans="1:6" ht="12.75">
      <c r="A58" s="24" t="s">
        <v>228</v>
      </c>
      <c r="B58" s="63" t="s">
        <v>154</v>
      </c>
      <c r="C58" s="26" t="s">
        <v>229</v>
      </c>
      <c r="D58" s="27">
        <v>328600</v>
      </c>
      <c r="E58" s="64" t="s">
        <v>46</v>
      </c>
      <c r="F58" s="65">
        <f t="shared" si="1"/>
        <v>328600</v>
      </c>
    </row>
    <row r="59" spans="1:6" ht="12.75">
      <c r="A59" s="24" t="s">
        <v>230</v>
      </c>
      <c r="B59" s="63" t="s">
        <v>154</v>
      </c>
      <c r="C59" s="26" t="s">
        <v>231</v>
      </c>
      <c r="D59" s="27">
        <v>328600</v>
      </c>
      <c r="E59" s="64" t="s">
        <v>46</v>
      </c>
      <c r="F59" s="65">
        <f t="shared" si="1"/>
        <v>328600</v>
      </c>
    </row>
    <row r="60" spans="1:6" ht="67.5">
      <c r="A60" s="24" t="s">
        <v>232</v>
      </c>
      <c r="B60" s="63" t="s">
        <v>154</v>
      </c>
      <c r="C60" s="26" t="s">
        <v>233</v>
      </c>
      <c r="D60" s="27">
        <v>328600</v>
      </c>
      <c r="E60" s="64" t="s">
        <v>46</v>
      </c>
      <c r="F60" s="65">
        <f t="shared" si="1"/>
        <v>328600</v>
      </c>
    </row>
    <row r="61" spans="1:6" ht="22.5">
      <c r="A61" s="24" t="s">
        <v>174</v>
      </c>
      <c r="B61" s="63" t="s">
        <v>154</v>
      </c>
      <c r="C61" s="26" t="s">
        <v>234</v>
      </c>
      <c r="D61" s="27">
        <v>328600</v>
      </c>
      <c r="E61" s="64" t="s">
        <v>46</v>
      </c>
      <c r="F61" s="65">
        <f t="shared" si="1"/>
        <v>328600</v>
      </c>
    </row>
    <row r="62" spans="1:6" ht="22.5">
      <c r="A62" s="24" t="s">
        <v>176</v>
      </c>
      <c r="B62" s="63" t="s">
        <v>154</v>
      </c>
      <c r="C62" s="26" t="s">
        <v>235</v>
      </c>
      <c r="D62" s="27">
        <v>328600</v>
      </c>
      <c r="E62" s="64" t="s">
        <v>46</v>
      </c>
      <c r="F62" s="65">
        <f t="shared" si="1"/>
        <v>328600</v>
      </c>
    </row>
    <row r="63" spans="1:6" ht="12.75">
      <c r="A63" s="24" t="s">
        <v>236</v>
      </c>
      <c r="B63" s="63" t="s">
        <v>154</v>
      </c>
      <c r="C63" s="26" t="s">
        <v>237</v>
      </c>
      <c r="D63" s="27">
        <v>829000</v>
      </c>
      <c r="E63" s="64">
        <v>70449.16</v>
      </c>
      <c r="F63" s="65">
        <f t="shared" si="1"/>
        <v>758550.84</v>
      </c>
    </row>
    <row r="64" spans="1:6" ht="12.75">
      <c r="A64" s="24" t="s">
        <v>238</v>
      </c>
      <c r="B64" s="63" t="s">
        <v>154</v>
      </c>
      <c r="C64" s="26" t="s">
        <v>239</v>
      </c>
      <c r="D64" s="27">
        <v>550000</v>
      </c>
      <c r="E64" s="64" t="s">
        <v>46</v>
      </c>
      <c r="F64" s="65">
        <f t="shared" si="1"/>
        <v>550000</v>
      </c>
    </row>
    <row r="65" spans="1:6" ht="22.5">
      <c r="A65" s="24" t="s">
        <v>240</v>
      </c>
      <c r="B65" s="63" t="s">
        <v>154</v>
      </c>
      <c r="C65" s="26" t="s">
        <v>241</v>
      </c>
      <c r="D65" s="27">
        <v>550000</v>
      </c>
      <c r="E65" s="64" t="s">
        <v>46</v>
      </c>
      <c r="F65" s="65">
        <f t="shared" si="1"/>
        <v>550000</v>
      </c>
    </row>
    <row r="66" spans="1:6" ht="12.75">
      <c r="A66" s="24" t="s">
        <v>242</v>
      </c>
      <c r="B66" s="63" t="s">
        <v>154</v>
      </c>
      <c r="C66" s="26" t="s">
        <v>243</v>
      </c>
      <c r="D66" s="27">
        <v>550000</v>
      </c>
      <c r="E66" s="64" t="s">
        <v>46</v>
      </c>
      <c r="F66" s="65">
        <f t="shared" si="1"/>
        <v>550000</v>
      </c>
    </row>
    <row r="67" spans="1:6" ht="33.75">
      <c r="A67" s="24" t="s">
        <v>244</v>
      </c>
      <c r="B67" s="63" t="s">
        <v>154</v>
      </c>
      <c r="C67" s="26" t="s">
        <v>245</v>
      </c>
      <c r="D67" s="27">
        <v>550000</v>
      </c>
      <c r="E67" s="64" t="s">
        <v>46</v>
      </c>
      <c r="F67" s="65">
        <f t="shared" si="1"/>
        <v>550000</v>
      </c>
    </row>
    <row r="68" spans="1:6" ht="12.75">
      <c r="A68" s="24" t="s">
        <v>246</v>
      </c>
      <c r="B68" s="63" t="s">
        <v>154</v>
      </c>
      <c r="C68" s="26" t="s">
        <v>247</v>
      </c>
      <c r="D68" s="27">
        <v>279000</v>
      </c>
      <c r="E68" s="64">
        <v>70449.16</v>
      </c>
      <c r="F68" s="65">
        <f t="shared" si="1"/>
        <v>208550.84</v>
      </c>
    </row>
    <row r="69" spans="1:6" ht="45">
      <c r="A69" s="24" t="s">
        <v>248</v>
      </c>
      <c r="B69" s="63" t="s">
        <v>154</v>
      </c>
      <c r="C69" s="26" t="s">
        <v>249</v>
      </c>
      <c r="D69" s="27">
        <v>279000</v>
      </c>
      <c r="E69" s="64">
        <v>70449.16</v>
      </c>
      <c r="F69" s="65">
        <f t="shared" si="1"/>
        <v>208550.84</v>
      </c>
    </row>
    <row r="70" spans="1:6" ht="22.5">
      <c r="A70" s="24" t="s">
        <v>174</v>
      </c>
      <c r="B70" s="63" t="s">
        <v>154</v>
      </c>
      <c r="C70" s="26" t="s">
        <v>250</v>
      </c>
      <c r="D70" s="27">
        <v>279000</v>
      </c>
      <c r="E70" s="64">
        <v>70449.16</v>
      </c>
      <c r="F70" s="65">
        <f t="shared" si="1"/>
        <v>208550.84</v>
      </c>
    </row>
    <row r="71" spans="1:6" ht="22.5">
      <c r="A71" s="24" t="s">
        <v>176</v>
      </c>
      <c r="B71" s="63" t="s">
        <v>154</v>
      </c>
      <c r="C71" s="26" t="s">
        <v>251</v>
      </c>
      <c r="D71" s="27">
        <v>279000</v>
      </c>
      <c r="E71" s="64">
        <v>70449.16</v>
      </c>
      <c r="F71" s="65">
        <f t="shared" si="1"/>
        <v>208550.84</v>
      </c>
    </row>
    <row r="72" spans="1:6" ht="12.75">
      <c r="A72" s="24" t="s">
        <v>252</v>
      </c>
      <c r="B72" s="63" t="s">
        <v>154</v>
      </c>
      <c r="C72" s="26" t="s">
        <v>253</v>
      </c>
      <c r="D72" s="27">
        <v>3895400</v>
      </c>
      <c r="E72" s="64">
        <v>611500</v>
      </c>
      <c r="F72" s="65">
        <f t="shared" si="1"/>
        <v>3283900</v>
      </c>
    </row>
    <row r="73" spans="1:6" ht="12.75">
      <c r="A73" s="24" t="s">
        <v>254</v>
      </c>
      <c r="B73" s="63" t="s">
        <v>154</v>
      </c>
      <c r="C73" s="26" t="s">
        <v>255</v>
      </c>
      <c r="D73" s="27">
        <v>3895400</v>
      </c>
      <c r="E73" s="64">
        <v>611500</v>
      </c>
      <c r="F73" s="65">
        <f t="shared" si="1"/>
        <v>3283900</v>
      </c>
    </row>
    <row r="74" spans="1:6" ht="45">
      <c r="A74" s="24" t="s">
        <v>256</v>
      </c>
      <c r="B74" s="63" t="s">
        <v>154</v>
      </c>
      <c r="C74" s="26" t="s">
        <v>257</v>
      </c>
      <c r="D74" s="27">
        <v>3895400</v>
      </c>
      <c r="E74" s="64">
        <v>611500</v>
      </c>
      <c r="F74" s="65">
        <f t="shared" si="1"/>
        <v>3283900</v>
      </c>
    </row>
    <row r="75" spans="1:6" ht="12.75">
      <c r="A75" s="24" t="s">
        <v>258</v>
      </c>
      <c r="B75" s="63" t="s">
        <v>154</v>
      </c>
      <c r="C75" s="26" t="s">
        <v>259</v>
      </c>
      <c r="D75" s="27">
        <v>3895400</v>
      </c>
      <c r="E75" s="64">
        <v>611500</v>
      </c>
      <c r="F75" s="65">
        <f t="shared" si="1"/>
        <v>3283900</v>
      </c>
    </row>
    <row r="76" spans="1:6" ht="45">
      <c r="A76" s="24" t="s">
        <v>260</v>
      </c>
      <c r="B76" s="63" t="s">
        <v>154</v>
      </c>
      <c r="C76" s="26" t="s">
        <v>261</v>
      </c>
      <c r="D76" s="27">
        <v>3895400</v>
      </c>
      <c r="E76" s="64">
        <v>611500</v>
      </c>
      <c r="F76" s="65">
        <f t="shared" si="1"/>
        <v>3283900</v>
      </c>
    </row>
    <row r="77" spans="1:6" ht="12.75">
      <c r="A77" s="24" t="s">
        <v>262</v>
      </c>
      <c r="B77" s="63" t="s">
        <v>154</v>
      </c>
      <c r="C77" s="26" t="s">
        <v>263</v>
      </c>
      <c r="D77" s="27">
        <v>60000</v>
      </c>
      <c r="E77" s="64">
        <v>4982.9</v>
      </c>
      <c r="F77" s="65">
        <f t="shared" si="1"/>
        <v>55017.1</v>
      </c>
    </row>
    <row r="78" spans="1:6" ht="12.75">
      <c r="A78" s="24" t="s">
        <v>264</v>
      </c>
      <c r="B78" s="63" t="s">
        <v>154</v>
      </c>
      <c r="C78" s="26" t="s">
        <v>265</v>
      </c>
      <c r="D78" s="27">
        <v>60000</v>
      </c>
      <c r="E78" s="64">
        <v>4982.9</v>
      </c>
      <c r="F78" s="65">
        <f t="shared" si="1"/>
        <v>55017.1</v>
      </c>
    </row>
    <row r="79" spans="1:6" ht="67.5">
      <c r="A79" s="66" t="s">
        <v>266</v>
      </c>
      <c r="B79" s="63" t="s">
        <v>154</v>
      </c>
      <c r="C79" s="26" t="s">
        <v>267</v>
      </c>
      <c r="D79" s="27">
        <v>60000</v>
      </c>
      <c r="E79" s="64">
        <v>4982.9</v>
      </c>
      <c r="F79" s="65">
        <f>IF(OR(D79="-",IF(E79="-",0,E79)&gt;=IF(D79="-",0,D79)),"-",IF(D79="-",0,D79)-IF(E79="-",0,E79))</f>
        <v>55017.1</v>
      </c>
    </row>
    <row r="80" spans="1:6" ht="12.75">
      <c r="A80" s="24" t="s">
        <v>268</v>
      </c>
      <c r="B80" s="63" t="s">
        <v>154</v>
      </c>
      <c r="C80" s="26" t="s">
        <v>269</v>
      </c>
      <c r="D80" s="27">
        <v>60000</v>
      </c>
      <c r="E80" s="64">
        <v>4982.9</v>
      </c>
      <c r="F80" s="65">
        <f>IF(OR(D80="-",IF(E80="-",0,E80)&gt;=IF(D80="-",0,D80)),"-",IF(D80="-",0,D80)-IF(E80="-",0,E80))</f>
        <v>55017.1</v>
      </c>
    </row>
    <row r="81" spans="1:6" ht="12.75">
      <c r="A81" s="24" t="s">
        <v>270</v>
      </c>
      <c r="B81" s="63" t="s">
        <v>154</v>
      </c>
      <c r="C81" s="26" t="s">
        <v>271</v>
      </c>
      <c r="D81" s="27">
        <v>60000</v>
      </c>
      <c r="E81" s="64">
        <v>4982.9</v>
      </c>
      <c r="F81" s="65">
        <f>IF(OR(D81="-",IF(E81="-",0,E81)&gt;=IF(D81="-",0,D81)),"-",IF(D81="-",0,D81)-IF(E81="-",0,E81))</f>
        <v>55017.1</v>
      </c>
    </row>
    <row r="82" spans="1:6" ht="9" customHeight="1">
      <c r="A82" s="67"/>
      <c r="B82" s="68"/>
      <c r="C82" s="69"/>
      <c r="D82" s="70"/>
      <c r="E82" s="68"/>
      <c r="F82" s="68"/>
    </row>
    <row r="83" spans="1:6" ht="13.5" customHeight="1">
      <c r="A83" s="71" t="s">
        <v>272</v>
      </c>
      <c r="B83" s="72" t="s">
        <v>273</v>
      </c>
      <c r="C83" s="73" t="s">
        <v>155</v>
      </c>
      <c r="D83" s="74">
        <v>-200400</v>
      </c>
      <c r="E83" s="74">
        <f>Доходы!E20-Расходы!E13</f>
        <v>-16006.28999999992</v>
      </c>
      <c r="F83" s="75" t="s">
        <v>274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3">
      <selection activeCell="A26" sqref="A26:IV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275</v>
      </c>
      <c r="B1" s="120"/>
      <c r="C1" s="120"/>
      <c r="D1" s="120"/>
      <c r="E1" s="120"/>
      <c r="F1" s="120"/>
    </row>
    <row r="2" spans="1:6" ht="12.75" customHeight="1">
      <c r="A2" s="96" t="s">
        <v>276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23</v>
      </c>
      <c r="B4" s="97" t="s">
        <v>24</v>
      </c>
      <c r="C4" s="113" t="s">
        <v>277</v>
      </c>
      <c r="D4" s="100" t="s">
        <v>26</v>
      </c>
      <c r="E4" s="100" t="s">
        <v>27</v>
      </c>
      <c r="F4" s="106" t="s">
        <v>28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278</v>
      </c>
      <c r="B12" s="78" t="s">
        <v>279</v>
      </c>
      <c r="C12" s="79" t="s">
        <v>155</v>
      </c>
      <c r="D12" s="80">
        <f>D18</f>
        <v>200400</v>
      </c>
      <c r="E12" s="80">
        <f>E18</f>
        <v>16006.290000000037</v>
      </c>
      <c r="F12" s="81" t="s">
        <v>155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280</v>
      </c>
      <c r="B14" s="87" t="s">
        <v>281</v>
      </c>
      <c r="C14" s="88" t="s">
        <v>155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282</v>
      </c>
      <c r="B15" s="83"/>
      <c r="C15" s="84"/>
      <c r="D15" s="85"/>
      <c r="E15" s="85"/>
      <c r="F15" s="86"/>
    </row>
    <row r="16" spans="1:6" ht="12.75">
      <c r="A16" s="51" t="s">
        <v>283</v>
      </c>
      <c r="B16" s="87" t="s">
        <v>284</v>
      </c>
      <c r="C16" s="88" t="s">
        <v>155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282</v>
      </c>
      <c r="B17" s="83"/>
      <c r="C17" s="84"/>
      <c r="D17" s="85"/>
      <c r="E17" s="85"/>
      <c r="F17" s="86"/>
    </row>
    <row r="18" spans="1:6" ht="12.75">
      <c r="A18" s="77" t="s">
        <v>285</v>
      </c>
      <c r="B18" s="78" t="s">
        <v>286</v>
      </c>
      <c r="C18" s="79" t="s">
        <v>287</v>
      </c>
      <c r="D18" s="80">
        <f>D19</f>
        <v>200400</v>
      </c>
      <c r="E18" s="80">
        <f>E19</f>
        <v>16006.290000000037</v>
      </c>
      <c r="F18" s="81">
        <f>D18-E18</f>
        <v>184393.70999999996</v>
      </c>
    </row>
    <row r="19" spans="1:6" ht="22.5">
      <c r="A19" s="77" t="s">
        <v>288</v>
      </c>
      <c r="B19" s="78" t="s">
        <v>286</v>
      </c>
      <c r="C19" s="79" t="s">
        <v>289</v>
      </c>
      <c r="D19" s="80">
        <f>D20+D22</f>
        <v>200400</v>
      </c>
      <c r="E19" s="80">
        <f>E20+E22</f>
        <v>16006.290000000037</v>
      </c>
      <c r="F19" s="81">
        <f>D19-E19</f>
        <v>184393.70999999996</v>
      </c>
    </row>
    <row r="20" spans="1:6" ht="12.75">
      <c r="A20" s="77" t="s">
        <v>290</v>
      </c>
      <c r="B20" s="78" t="s">
        <v>291</v>
      </c>
      <c r="C20" s="79" t="s">
        <v>292</v>
      </c>
      <c r="D20" s="80">
        <v>-10001200</v>
      </c>
      <c r="E20" s="80">
        <f>E21</f>
        <v>-1016937.57</v>
      </c>
      <c r="F20" s="81" t="s">
        <v>274</v>
      </c>
    </row>
    <row r="21" spans="1:6" ht="22.5">
      <c r="A21" s="24" t="s">
        <v>293</v>
      </c>
      <c r="B21" s="25" t="s">
        <v>291</v>
      </c>
      <c r="C21" s="89" t="s">
        <v>294</v>
      </c>
      <c r="D21" s="27">
        <v>-10001200</v>
      </c>
      <c r="E21" s="27">
        <f>-1016758.35-179.22</f>
        <v>-1016937.57</v>
      </c>
      <c r="F21" s="65" t="s">
        <v>274</v>
      </c>
    </row>
    <row r="22" spans="1:6" ht="12.75">
      <c r="A22" s="77" t="s">
        <v>295</v>
      </c>
      <c r="B22" s="78" t="s">
        <v>296</v>
      </c>
      <c r="C22" s="79" t="s">
        <v>297</v>
      </c>
      <c r="D22" s="80">
        <f>D23</f>
        <v>10201600</v>
      </c>
      <c r="E22" s="80">
        <f>E23</f>
        <v>1032943.86</v>
      </c>
      <c r="F22" s="81" t="s">
        <v>274</v>
      </c>
    </row>
    <row r="23" spans="1:6" ht="22.5">
      <c r="A23" s="24" t="s">
        <v>298</v>
      </c>
      <c r="B23" s="25" t="s">
        <v>296</v>
      </c>
      <c r="C23" s="89" t="s">
        <v>299</v>
      </c>
      <c r="D23" s="27">
        <v>10201600</v>
      </c>
      <c r="E23" s="27">
        <f>1032764.64+179.22</f>
        <v>1032943.86</v>
      </c>
      <c r="F23" s="65" t="s">
        <v>274</v>
      </c>
    </row>
    <row r="24" spans="1:6" ht="12.75" customHeight="1">
      <c r="A24" s="90"/>
      <c r="B24" s="91"/>
      <c r="C24" s="92"/>
      <c r="D24" s="93"/>
      <c r="E24" s="93"/>
      <c r="F24" s="94"/>
    </row>
    <row r="26" spans="1:4" ht="12.75" customHeight="1">
      <c r="A26" t="s">
        <v>316</v>
      </c>
      <c r="D26" t="s">
        <v>317</v>
      </c>
    </row>
    <row r="28" spans="1:4" ht="12.75" customHeight="1">
      <c r="A28" t="s">
        <v>318</v>
      </c>
      <c r="D28" t="s">
        <v>319</v>
      </c>
    </row>
    <row r="29" spans="1:4" ht="27" customHeight="1">
      <c r="A29" t="s">
        <v>320</v>
      </c>
      <c r="D29" t="s">
        <v>319</v>
      </c>
    </row>
    <row r="31" ht="12.75" customHeight="1">
      <c r="A31" s="95" t="s">
        <v>321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E31:F31 E28:F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300</v>
      </c>
      <c r="B1" t="s">
        <v>30</v>
      </c>
    </row>
    <row r="2" spans="1:2" ht="12.75">
      <c r="A2" t="s">
        <v>301</v>
      </c>
      <c r="B2" t="s">
        <v>302</v>
      </c>
    </row>
    <row r="3" spans="1:2" ht="12.75">
      <c r="A3" t="s">
        <v>303</v>
      </c>
      <c r="B3" t="s">
        <v>4</v>
      </c>
    </row>
    <row r="4" spans="1:2" ht="12.75">
      <c r="A4" t="s">
        <v>304</v>
      </c>
      <c r="B4" t="s">
        <v>6</v>
      </c>
    </row>
    <row r="5" spans="1:2" ht="12.75">
      <c r="A5" t="s">
        <v>305</v>
      </c>
      <c r="B5" t="s">
        <v>306</v>
      </c>
    </row>
    <row r="6" spans="1:2" ht="12.75">
      <c r="A6" t="s">
        <v>307</v>
      </c>
    </row>
    <row r="7" spans="1:2" ht="12.75">
      <c r="A7" t="s">
        <v>308</v>
      </c>
    </row>
    <row r="8" spans="1:2" ht="12.75">
      <c r="A8" t="s">
        <v>309</v>
      </c>
      <c r="B8" t="s">
        <v>310</v>
      </c>
    </row>
    <row r="9" spans="1:2" ht="12.75">
      <c r="A9" t="s">
        <v>311</v>
      </c>
      <c r="B9" t="s">
        <v>312</v>
      </c>
    </row>
    <row r="10" spans="1:2" ht="12.75">
      <c r="A10" t="s">
        <v>313</v>
      </c>
      <c r="B10" t="s">
        <v>306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rep:2.47.0.105</dc:description>
  <cp:lastModifiedBy>user</cp:lastModifiedBy>
  <cp:lastPrinted>2019-03-01T12:33:08Z</cp:lastPrinted>
  <dcterms:created xsi:type="dcterms:W3CDTF">2019-03-01T10:06:56Z</dcterms:created>
  <dcterms:modified xsi:type="dcterms:W3CDTF">2019-03-01T12:33:13Z</dcterms:modified>
  <cp:category/>
  <cp:version/>
  <cp:contentType/>
  <cp:contentStatus/>
</cp:coreProperties>
</file>